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Материалы к проекту бюджета 2024-2026\"/>
    </mc:Choice>
  </mc:AlternateContent>
  <bookViews>
    <workbookView xWindow="0" yWindow="0" windowWidth="25110" windowHeight="104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1" l="1"/>
  <c r="H76" i="1"/>
  <c r="G77" i="1"/>
  <c r="F77" i="1"/>
  <c r="G37" i="1"/>
  <c r="F37" i="1"/>
  <c r="F13" i="1" l="1"/>
  <c r="F12" i="1" s="1"/>
  <c r="H19" i="1"/>
  <c r="G18" i="1"/>
  <c r="F18" i="1"/>
  <c r="G35" i="1"/>
  <c r="F35" i="1"/>
  <c r="H27" i="1"/>
  <c r="G13" i="1"/>
  <c r="G12" i="1" s="1"/>
  <c r="H11" i="1"/>
  <c r="H21" i="1"/>
  <c r="H22" i="1"/>
  <c r="H17" i="1"/>
  <c r="H14" i="1"/>
  <c r="G10" i="1"/>
  <c r="F10" i="1"/>
  <c r="G75" i="1"/>
  <c r="F75" i="1"/>
  <c r="G73" i="1"/>
  <c r="F73" i="1"/>
  <c r="G90" i="1"/>
  <c r="G89" i="1" s="1"/>
  <c r="F90" i="1"/>
  <c r="F89" i="1" s="1"/>
  <c r="G86" i="1"/>
  <c r="F86" i="1"/>
  <c r="F67" i="1"/>
  <c r="G67" i="1"/>
  <c r="G59" i="1"/>
  <c r="F59" i="1"/>
  <c r="G57" i="1"/>
  <c r="F57" i="1"/>
  <c r="G46" i="1"/>
  <c r="H36" i="1"/>
  <c r="G24" i="1"/>
  <c r="F24" i="1"/>
  <c r="H10" i="1" l="1"/>
  <c r="H18" i="1"/>
  <c r="H35" i="1"/>
  <c r="H91" i="1"/>
  <c r="H90" i="1"/>
  <c r="H89" i="1"/>
  <c r="H87" i="1"/>
  <c r="H86" i="1"/>
  <c r="H83" i="1"/>
  <c r="H82" i="1"/>
  <c r="H78" i="1"/>
  <c r="H77" i="1"/>
  <c r="H75" i="1"/>
  <c r="H74" i="1"/>
  <c r="H73" i="1"/>
  <c r="H70" i="1"/>
  <c r="H68" i="1"/>
  <c r="H67" i="1"/>
  <c r="H64" i="1"/>
  <c r="H62" i="1"/>
  <c r="H60" i="1"/>
  <c r="H59" i="1"/>
  <c r="H58" i="1"/>
  <c r="H57" i="1"/>
  <c r="H56" i="1"/>
  <c r="H50" i="1"/>
  <c r="H47" i="1"/>
  <c r="H46" i="1"/>
  <c r="H43" i="1"/>
  <c r="H42" i="1"/>
  <c r="H38" i="1"/>
  <c r="H37" i="1"/>
  <c r="H34" i="1"/>
  <c r="H33" i="1"/>
  <c r="H26" i="1"/>
  <c r="H25" i="1"/>
  <c r="H24" i="1"/>
  <c r="H23" i="1"/>
  <c r="H15" i="1"/>
  <c r="H13" i="1"/>
  <c r="G88" i="1"/>
  <c r="G85" i="1"/>
  <c r="G84" i="1" s="1"/>
  <c r="G81" i="1"/>
  <c r="G72" i="1" s="1"/>
  <c r="G71" i="1" s="1"/>
  <c r="G69" i="1"/>
  <c r="G63" i="1"/>
  <c r="G61" i="1"/>
  <c r="G55" i="1"/>
  <c r="G53" i="1"/>
  <c r="G49" i="1"/>
  <c r="G48" i="1" s="1"/>
  <c r="G45" i="1"/>
  <c r="G44" i="1" s="1"/>
  <c r="G41" i="1"/>
  <c r="G40" i="1" s="1"/>
  <c r="G39" i="1" s="1"/>
  <c r="G31" i="1"/>
  <c r="G30" i="1" s="1"/>
  <c r="G29" i="1" s="1"/>
  <c r="G20" i="1"/>
  <c r="F88" i="1"/>
  <c r="F85" i="1"/>
  <c r="F81" i="1"/>
  <c r="F69" i="1"/>
  <c r="F63" i="1"/>
  <c r="F61" i="1"/>
  <c r="F55" i="1"/>
  <c r="F53" i="1"/>
  <c r="F49" i="1"/>
  <c r="F45" i="1"/>
  <c r="F44" i="1" s="1"/>
  <c r="F41" i="1"/>
  <c r="F40" i="1" s="1"/>
  <c r="F39" i="1" s="1"/>
  <c r="F31" i="1"/>
  <c r="F30" i="1" s="1"/>
  <c r="F29" i="1" s="1"/>
  <c r="F20" i="1"/>
  <c r="G9" i="1" l="1"/>
  <c r="F9" i="1"/>
  <c r="H61" i="1"/>
  <c r="H20" i="1"/>
  <c r="H88" i="1"/>
  <c r="H69" i="1"/>
  <c r="H81" i="1"/>
  <c r="H12" i="1"/>
  <c r="H44" i="1"/>
  <c r="H85" i="1"/>
  <c r="H53" i="1"/>
  <c r="H45" i="1"/>
  <c r="H63" i="1"/>
  <c r="F84" i="1"/>
  <c r="H84" i="1" s="1"/>
  <c r="H55" i="1"/>
  <c r="F72" i="1"/>
  <c r="F71" i="1" s="1"/>
  <c r="H71" i="1" s="1"/>
  <c r="F52" i="1"/>
  <c r="F51" i="1" s="1"/>
  <c r="G52" i="1"/>
  <c r="H49" i="1"/>
  <c r="F48" i="1"/>
  <c r="H48" i="1" s="1"/>
  <c r="H39" i="1"/>
  <c r="H40" i="1"/>
  <c r="H41" i="1"/>
  <c r="H72" i="1" l="1"/>
  <c r="G51" i="1"/>
  <c r="H51" i="1" s="1"/>
  <c r="H52" i="1"/>
  <c r="H9" i="1"/>
  <c r="F92" i="1"/>
  <c r="G92" i="1" l="1"/>
  <c r="G8" i="1" s="1"/>
  <c r="F8" i="1"/>
  <c r="H92" i="1" l="1"/>
  <c r="H8" i="1"/>
</calcChain>
</file>

<file path=xl/sharedStrings.xml><?xml version="1.0" encoding="utf-8"?>
<sst xmlns="http://schemas.openxmlformats.org/spreadsheetml/2006/main" count="244" uniqueCount="144">
  <si>
    <t>Наименование</t>
  </si>
  <si>
    <t>Главный распоря- дитель</t>
  </si>
  <si>
    <t>Раздел</t>
  </si>
  <si>
    <t>Целевая статья</t>
  </si>
  <si>
    <t>Вид расходов</t>
  </si>
  <si>
    <t>Администрация Васильевского сельского поселения</t>
  </si>
  <si>
    <t>Общегосударственные вопросы</t>
  </si>
  <si>
    <t>0100</t>
  </si>
  <si>
    <t xml:space="preserve">Функционирование Правительства Российской Федерации, высших исполнительных органовгосударственной власти субъектов Российской федерации, местных администраций </t>
  </si>
  <si>
    <t>0104</t>
  </si>
  <si>
    <t>Обеспечение функций органов местного самоуправления Васильевского сельского поселения</t>
  </si>
  <si>
    <t>06.1.01.00090</t>
  </si>
  <si>
    <t>Обеспечение деятельности и функций Главы поселения</t>
  </si>
  <si>
    <t>0102</t>
  </si>
  <si>
    <t>06.1.01.000160</t>
  </si>
  <si>
    <t>Обеспечение функций органов местного самоуправления Васильевского сельского поселения (резервный фонд)</t>
  </si>
  <si>
    <t>0111</t>
  </si>
  <si>
    <t>06.1.01.00120</t>
  </si>
  <si>
    <t xml:space="preserve">Обеспечение функций органов местного самоуправления Васильевского сельского поселения </t>
  </si>
  <si>
    <t>0113</t>
  </si>
  <si>
    <t>30.9.00.00150</t>
  </si>
  <si>
    <t>Обеспечение функций органов местного самоуправления Васильевского сельского поселения (Закупка товаров, работ и услуг для государственных (муниципальных) нужд)</t>
  </si>
  <si>
    <t>Исполнение судебных актов по искам к Васильевскому сельскому поселению о возмещении вреда, причиненного незаконными действиями (бездействием) органов местного самоуправления Васильевского сельского поселения или их должностных лиц, в том числе в результате издания органами местного самоуправления актов, не соответствующих закону или иному нормативному правовому акту, а также судебных актов по иным искам о взыскании денежных средств из бюджета Васильевского сельского поселения</t>
  </si>
  <si>
    <t>30.9.00.00160</t>
  </si>
  <si>
    <t>Исполнение судебных актов по искам к Васильевскому сельскому поселению о возмещении вреда, причиненного незаконными действиями (бездействием) органов местного самоуправления Васильевского сельского поселения или их должностных лиц, в том числе в результате издания органами местного самоуправления актов, не соответствующих закону или иному нормативному правовому акту, а также судебных актов по иным искам о взыскании денежных средств из бюджета Васильевского сельского поселения(Закупка товаров, работ и услуг для государственных (муниципальных) нужд)»</t>
  </si>
  <si>
    <t>Исполнение судебных актов по искам к Васильевскому сельскому поселению о возмещении вреда, причиненного незаконными действиями (бездействием) органов местного самоуправления Васильевского сельского поселения или их должностных лиц, в том числе в результате издания органами местного самоуправления актов, не соответствующих закону или иному нормативному правовому акту, а также судебных актов по иным искам о взыскании денежных средств из бюджета Васильевского сельского поселения (Иные бюджетные ассигнования)»</t>
  </si>
  <si>
    <t>Подпрограмма "Развитие муниципальной службы в Васильевском сельском поселении" муниципальной программы "Развитие муниципального управления"</t>
  </si>
  <si>
    <t>06.2.00.00000</t>
  </si>
  <si>
    <t>Основное направление "Развитие муниципальной службы в Васильевском сельском поселении"</t>
  </si>
  <si>
    <t>06.2.01.00000</t>
  </si>
  <si>
    <t>Обеспечение функций органов местного самоуправления</t>
  </si>
  <si>
    <t>06.2.01.00140</t>
  </si>
  <si>
    <t>Обеспечение функций органов местного самоуправления Васильевского сельского поселения (Членские взносы в Ассоциацию)</t>
  </si>
  <si>
    <t>30.9.00.00170</t>
  </si>
  <si>
    <t>Обеспечение функций органов местного самоуправления Васильевского сельского поселения (Диспансеризация муниципальных служащих)</t>
  </si>
  <si>
    <t>30.9.00.00180</t>
  </si>
  <si>
    <t>Обеспечение функций органов местного самоуправления Васильевского сельского поселения (Информационно-программное обеспечение)</t>
  </si>
  <si>
    <t>30.9.00.00190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</si>
  <si>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</si>
  <si>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</si>
  <si>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</si>
  <si>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</si>
  <si>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комиссариаты, в рамках реализации полномочий Российской Федерации по первичному воинскому учету на территориях , где отсутствуют военные комиссариаты</t>
  </si>
  <si>
    <t>31.9.00.51180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</si>
  <si>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</si>
  <si>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</si>
  <si>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</si>
  <si>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</si>
  <si>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Проведение мероприятий в области пожарной безопасности</t>
  </si>
  <si>
    <t>01.1.01.20030</t>
  </si>
  <si>
    <t>Дорожное хозяйство (дорожные фонды)</t>
  </si>
  <si>
    <t>0409</t>
  </si>
  <si>
    <t>Обеспечение мероприятий по организации содержания и ремонту дорог</t>
  </si>
  <si>
    <t>07.1.01.10020</t>
  </si>
  <si>
    <t>Жилищно- коммунальное хозяйство</t>
  </si>
  <si>
    <t>0500</t>
  </si>
  <si>
    <t>Благоустройство</t>
  </si>
  <si>
    <t>0503</t>
  </si>
  <si>
    <t>Обеспечение уличного освещения</t>
  </si>
  <si>
    <t>02.1.01.20020</t>
  </si>
  <si>
    <t>Обеспечение мероприятий по благоустройству</t>
  </si>
  <si>
    <t>02.2.01.00030</t>
  </si>
  <si>
    <t xml:space="preserve">Обеспечение беспрепятственного передвижения по территории Васильевского сельского поселения инвалидов и других маломобильных групп населения  </t>
  </si>
  <si>
    <t>02.2.01.00070</t>
  </si>
  <si>
    <t>Обеспечение беспрепятственного передвижения по территории Васильевского сельского поселения инвалидов и других маломобильных групп населения  (Закупка товаров и услуг для государственных (муниципальных) нужд)</t>
  </si>
  <si>
    <t>Обеспечение мероприятий по организации ритуальных услуг и содержание мест захоронения</t>
  </si>
  <si>
    <t>02.3.01.10010</t>
  </si>
  <si>
    <t xml:space="preserve">Обеспечение мероприятий по содержанию и ремонту питьевых колодцев </t>
  </si>
  <si>
    <t>02.4.01.10030</t>
  </si>
  <si>
    <t>02.4.01.00030</t>
  </si>
  <si>
    <t>Субсидия местному бюджету из областного бюджета на реализацию проектов развития территорий муниципальных образований Ивановской области, основанных на местных инициативах (Площадка для уличных мероприятий "Уличная сцена" по адресу: с. Васильевское, ул. Первомайская</t>
  </si>
  <si>
    <t>Мероприятия по благоустройству "строительство сцены с. Васильевское"</t>
  </si>
  <si>
    <t>02.5.01.10050</t>
  </si>
  <si>
    <r>
      <t>Мероприятия по благоустройству "строительство сцены с. Васильевское"</t>
    </r>
    <r>
      <rPr>
        <i/>
        <sz val="10"/>
        <rFont val="Times New Roman"/>
        <family val="1"/>
        <charset val="204"/>
      </rPr>
      <t xml:space="preserve"> (Закупка товаров, работ и услуг для государственных (муниципальных) нужд)</t>
    </r>
  </si>
  <si>
    <t xml:space="preserve">Осуществление полномочий по содержанию и оформлению имущества </t>
  </si>
  <si>
    <t>03.1.01.20040</t>
  </si>
  <si>
    <t>Обеспечение мероприятий в области энергосбережения и повышения энергетической эффективности</t>
  </si>
  <si>
    <t>05.1.01.00080</t>
  </si>
  <si>
    <t>Культура, кинематография</t>
  </si>
  <si>
    <t>0800</t>
  </si>
  <si>
    <t>Культура</t>
  </si>
  <si>
    <t>0801</t>
  </si>
  <si>
    <t>Повышение средней заработной платы отдельным категориям работников учреждений бюджетной сферы до средней заработной платы  в Ивановской области в соответствии с указами Призидента Российской Федерации</t>
  </si>
  <si>
    <t>04.1.01.00010</t>
  </si>
  <si>
    <t>Субсидии бюджетам муниципальных образований на повышение средней заработной платы отдельным категориям работников учреждений бюджетной сферы до средней заработной платы  в Ивановской области в соответствии с указами Призидента Российской Федерации</t>
  </si>
  <si>
    <t>04.1.01.80340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</si>
  <si>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</si>
  <si>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04.1.01.S0340</t>
  </si>
  <si>
    <t xml:space="preserve"> Субсидии на обеспечение развития и укрепление материально-технической базы домов культуры в населенных пунктах с числом жителей до 50 тысяч человек</t>
  </si>
  <si>
    <t>04.1.01.L4670</t>
  </si>
  <si>
    <t xml:space="preserve"> Субсидии на обеспечение развития и укрепление материально-технической базы домов культуры в населенных пунктах с числом жителей до 50 тысяч человек  (Закупка товаров, работ и услуг для государственных (муниципальных) нужд)</t>
  </si>
  <si>
    <t>Обеспечение деятельности казенных учреждений</t>
  </si>
  <si>
    <t>04.1.01.00050</t>
  </si>
  <si>
    <t>Социальная политика</t>
  </si>
  <si>
    <t>1000</t>
  </si>
  <si>
    <t>Пенсионное обеспечение</t>
  </si>
  <si>
    <t>1001</t>
  </si>
  <si>
    <t>Осуществление дополнительного пенсионного обеспечения за выслугу лет лицам, замещавшим выборные муниципальные должности муниципальной службы в рамках иных непрограммных мероприятий по непрограмным направлениям деятельности органов местного самоуправления Васильевского сельского поселения</t>
  </si>
  <si>
    <t>30.9.00.00110</t>
  </si>
  <si>
    <t>Физическая культура и спорт</t>
  </si>
  <si>
    <t>1100</t>
  </si>
  <si>
    <t>Массовый спорт</t>
  </si>
  <si>
    <t>1102</t>
  </si>
  <si>
    <t>Обеспечение содержания и приобретения спортивных площадок</t>
  </si>
  <si>
    <t>04.2.01.00040</t>
  </si>
  <si>
    <t>Итого</t>
  </si>
  <si>
    <t>ПРОФИЦИТ/ДЕФИЦИТ</t>
  </si>
  <si>
    <t>Ожидаемое исполнение</t>
  </si>
  <si>
    <t>% исполнения</t>
  </si>
  <si>
    <t>Субсидия местному бюджету из областного бюджета на реализацию проектов развития территорий муниципальных образований Ивановской области, основанных на местных инициативах (Благоустройство мемориала воинской Славы с. Васильевское)</t>
  </si>
  <si>
    <t>2022 год                    (руб.)</t>
  </si>
  <si>
    <t>0106</t>
  </si>
  <si>
    <t>33.9.00.80011</t>
  </si>
  <si>
    <t>Иные межбюджетные трансферты из бюджета Васильевского сельского поселения на исполнение переданных полномочий по осуществлению внешнего муниципального финансового контроля</t>
  </si>
  <si>
    <t>33.9.00.80012</t>
  </si>
  <si>
    <r>
      <rPr>
        <sz val="9"/>
        <color theme="1"/>
        <rFont val="Times New Roman"/>
        <family val="1"/>
        <charset val="204"/>
      </rPr>
      <t>Обеспечение деятельности и функций Главы поселения (</t>
    </r>
    <r>
      <rPr>
        <i/>
        <sz val="10"/>
        <rFont val="Times New Roman"/>
        <family val="1"/>
        <charset val="204"/>
      </rPr>
  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</si>
  <si>
    <r>
      <rPr>
        <sz val="9"/>
        <color theme="1"/>
        <rFont val="Times New Roman"/>
        <family val="1"/>
        <charset val="204"/>
      </rPr>
      <t>Обеспечение функций органов местного самоуправления Васильевского сельского поселения</t>
    </r>
    <r>
      <rPr>
        <i/>
        <sz val="10"/>
        <rFont val="Times New Roman"/>
        <family val="1"/>
        <charset val="204"/>
      </rPr>
      <t xml:space="preserve">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</si>
  <si>
    <r>
      <rPr>
        <sz val="10"/>
        <rFont val="Times New Roman"/>
        <family val="1"/>
        <charset val="204"/>
      </rPr>
      <t>Обеспечение функций органов местного самоуправления Васильевского сельского поселения (З</t>
    </r>
    <r>
      <rPr>
        <i/>
        <sz val="10"/>
        <rFont val="Times New Roman"/>
        <family val="1"/>
        <charset val="204"/>
      </rPr>
      <t>акупка товаров, работ и услуг для государственных (муниципальных) нужд)</t>
    </r>
  </si>
  <si>
    <r>
      <rPr>
        <sz val="10"/>
        <rFont val="Times New Roman"/>
        <family val="1"/>
        <charset val="204"/>
      </rPr>
      <t xml:space="preserve">Обеспечение функций органов местного самоуправления Васильевского сельского поселения </t>
    </r>
    <r>
      <rPr>
        <i/>
        <sz val="10"/>
        <rFont val="Times New Roman"/>
        <family val="1"/>
        <charset val="204"/>
      </rPr>
      <t>(Бюджетные инвестиции в объекты капитального строительства государственной (муниципальной) собственности)</t>
    </r>
  </si>
  <si>
    <r>
      <rPr>
        <sz val="10"/>
        <rFont val="Times New Roman"/>
        <family val="1"/>
        <charset val="204"/>
      </rPr>
      <t>Обеспечение функций органов местного самоуправления Васильевского сельского поселения</t>
    </r>
    <r>
      <rPr>
        <i/>
        <sz val="10"/>
        <rFont val="Times New Roman"/>
        <family val="1"/>
        <charset val="204"/>
      </rPr>
      <t xml:space="preserve"> (Иные бюджетные асигнования)</t>
    </r>
  </si>
  <si>
    <r>
      <t>Обеспечение функций органов местного самоуправления Васильевского сельского поселения (резервный фонд) (</t>
    </r>
    <r>
      <rPr>
        <i/>
        <sz val="10"/>
        <rFont val="Times New Roman"/>
        <family val="1"/>
        <charset val="204"/>
      </rPr>
      <t>Закупка товаров, работ и услуг для государственных (муниципальных) нужд)</t>
    </r>
  </si>
  <si>
    <r>
      <rPr>
        <sz val="10"/>
        <rFont val="Times New Roman"/>
        <family val="1"/>
        <charset val="204"/>
      </rPr>
      <t>Обеспечение функций органов местного самоуправления (</t>
    </r>
    <r>
      <rPr>
        <i/>
        <sz val="10"/>
        <rFont val="Times New Roman"/>
        <family val="1"/>
        <charset val="204"/>
      </rPr>
      <t>Закупка товаров, работ и услуг для государственных (муниципальных) нужд)</t>
    </r>
  </si>
  <si>
    <r>
      <t xml:space="preserve">Обеспечение функций органов местного самоуправления Васильевского сельского поселения (Членские взносы в Ассоциацию) </t>
    </r>
    <r>
      <rPr>
        <i/>
        <sz val="10"/>
        <rFont val="Times New Roman"/>
        <family val="1"/>
        <charset val="204"/>
      </rPr>
      <t>(Закупка товаров, работ и услуг для государственных (муниципальных) нужд)</t>
    </r>
  </si>
  <si>
    <r>
      <t xml:space="preserve">Обеспечение функций органов местного самоуправления Васильевского сельского поселения (Диспансеризация муниципальных служащих)  </t>
    </r>
    <r>
      <rPr>
        <i/>
        <sz val="10"/>
        <rFont val="Times New Roman"/>
        <family val="1"/>
        <charset val="204"/>
      </rPr>
      <t>(Закупка товаров, работ и услуг для государственных (муниципальных) нужд)</t>
    </r>
  </si>
  <si>
    <r>
      <t xml:space="preserve">Обеспечение функций органов местного самоуправления Васильевского сельского поселения (Информационно-программное обеспечение) </t>
    </r>
    <r>
      <rPr>
        <i/>
        <sz val="10"/>
        <rFont val="Times New Roman"/>
        <family val="1"/>
        <charset val="204"/>
      </rPr>
      <t>(Закупка товаров, работ и услуг для государственных (муниципальных) нужд)</t>
    </r>
  </si>
  <si>
    <r>
      <rPr>
        <sz val="9"/>
        <color theme="1"/>
        <rFont val="Times New Roman"/>
        <family val="1"/>
        <charset val="204"/>
      </rPr>
      <t>Осуществление первичного воинского учета на территориях, где отсутствуют военные комиссариаты, в рамках реализации полномочий Российской Федерации по первичному воинскому учету на территориях , где отсутствуют военные комиссариаты (</t>
    </r>
    <r>
      <rPr>
        <i/>
        <sz val="10"/>
        <rFont val="Times New Roman"/>
        <family val="1"/>
        <charset val="204"/>
      </rPr>
  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</si>
  <si>
    <r>
      <rPr>
        <sz val="10"/>
        <rFont val="Times New Roman"/>
        <family val="1"/>
        <charset val="204"/>
      </rPr>
      <t>Осуществление первичного воинского учета на территориях, где отсутствуют военные комиссариаты, в рамках реализации полномочий Российской Федерации по первичному воинскому учету на территориях , где отсутствуют военные комиссариаты</t>
    </r>
    <r>
      <rPr>
        <i/>
        <sz val="10"/>
        <rFont val="Times New Roman"/>
        <family val="1"/>
        <charset val="204"/>
      </rPr>
      <t xml:space="preserve"> (Закупка товаров, работ и услуг для государственных (муниципальных) нужд)</t>
    </r>
  </si>
  <si>
    <r>
      <rPr>
        <sz val="9"/>
        <color theme="1"/>
        <rFont val="Times New Roman"/>
        <family val="1"/>
        <charset val="204"/>
      </rPr>
      <t xml:space="preserve">Проведение мероприятий в области пожарной безопасности </t>
    </r>
    <r>
      <rPr>
        <i/>
        <sz val="10"/>
        <rFont val="Times New Roman"/>
        <family val="1"/>
        <charset val="204"/>
      </rPr>
      <t>Закупка товаров, работ и услуг для государственных (муниципальных) нужд0</t>
    </r>
  </si>
  <si>
    <r>
      <rPr>
        <sz val="9"/>
        <color theme="1"/>
        <rFont val="Times New Roman"/>
        <family val="1"/>
        <charset val="204"/>
      </rPr>
      <t>Обеспечение мероприятий по организации содержания и ремонту дорог</t>
    </r>
    <r>
      <rPr>
        <i/>
        <sz val="10"/>
        <rFont val="Times New Roman"/>
        <family val="1"/>
        <charset val="204"/>
      </rPr>
      <t xml:space="preserve"> (Закупка товаров, работ и услуг для государственных (муниципальных) нужд)</t>
    </r>
  </si>
  <si>
    <r>
      <rPr>
        <sz val="9"/>
        <color theme="1"/>
        <rFont val="Times New Roman"/>
        <family val="1"/>
        <charset val="204"/>
      </rPr>
      <t>Обеспечение уличного освещения</t>
    </r>
    <r>
      <rPr>
        <i/>
        <sz val="10"/>
        <rFont val="Times New Roman"/>
        <family val="1"/>
        <charset val="204"/>
      </rPr>
      <t xml:space="preserve"> (Закупка товаров, работ и услуг для государственных (муниципальных) нужд)</t>
    </r>
  </si>
  <si>
    <r>
      <rPr>
        <sz val="10"/>
        <rFont val="Times New Roman"/>
        <family val="1"/>
        <charset val="204"/>
      </rPr>
      <t>Обеспечение мероприятий по благоустройству (</t>
    </r>
    <r>
      <rPr>
        <i/>
        <sz val="10"/>
        <rFont val="Times New Roman"/>
        <family val="1"/>
        <charset val="204"/>
      </rPr>
      <t>Закупка товаров, работ и услуг для государственных (муниципальных) нужд)</t>
    </r>
  </si>
  <si>
    <r>
      <t xml:space="preserve">Обеспечение мероприятий по организации ритуальных услуг и содержание мест захоронения </t>
    </r>
    <r>
      <rPr>
        <i/>
        <sz val="10"/>
        <rFont val="Times New Roman"/>
        <family val="1"/>
        <charset val="204"/>
      </rPr>
      <t>(Закупка товаров, работ и услуг для государственных (муниципальных) нужд)</t>
    </r>
  </si>
  <si>
    <r>
      <t xml:space="preserve">Обеспечение мероприятий по содержанию и ремонту питьевых колодцев </t>
    </r>
    <r>
      <rPr>
        <i/>
        <sz val="10"/>
        <rFont val="Times New Roman"/>
        <family val="1"/>
        <charset val="204"/>
      </rPr>
      <t>(Закупка товаров, работ и услуг для государственных (муниципальных) нужд)</t>
    </r>
  </si>
  <si>
    <r>
      <t>Осуществление полномочий по содержанию и оформлению имущества</t>
    </r>
    <r>
      <rPr>
        <i/>
        <sz val="10"/>
        <rFont val="Times New Roman"/>
        <family val="1"/>
        <charset val="204"/>
      </rPr>
      <t xml:space="preserve"> (Закупка товаров, работ и услуг для государственных (муниципальных) нужд)</t>
    </r>
  </si>
  <si>
    <r>
      <t xml:space="preserve">Обеспечение мероприятий в области энергосбережения и повышения энергетической эффективности </t>
    </r>
    <r>
      <rPr>
        <i/>
        <sz val="10"/>
        <rFont val="Times New Roman"/>
        <family val="1"/>
        <charset val="204"/>
      </rPr>
      <t>(Закупка товаров, работ и услуг для государственных (муниципальных) нужд)</t>
    </r>
  </si>
  <si>
    <r>
      <t>Повышение средней заработной платы отдельным категориям работников учреждений бюджетной сферы до средней заработной платы  в Ивановской области в соответствии с указами Призидента Российской Федерации</t>
    </r>
    <r>
      <rPr>
        <i/>
        <sz val="10"/>
        <rFont val="Times New Roman"/>
        <family val="1"/>
        <charset val="204"/>
      </rPr>
      <t xml:space="preserve">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</si>
  <si>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Субсидии бюджетам муниципальных образований на повышение средней заработной платы отдельным категориям работников учреждений бюджетной сферы до средней заработной платы  в Ивановской области в соответствии с указами Призидента Российской Федерации </t>
    </r>
    <r>
      <rPr>
        <i/>
        <sz val="1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</si>
  <si>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  </r>
    <r>
      <rPr>
        <i/>
        <sz val="10"/>
        <rFont val="Times New Roman"/>
        <family val="1"/>
        <charset val="204"/>
      </rPr>
      <t xml:space="preserve">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  </r>
    <r>
      <rPr>
        <sz val="9"/>
        <color theme="1"/>
        <rFont val="Times New Roman"/>
        <family val="1"/>
        <charset val="204"/>
      </rPr>
      <t>)</t>
    </r>
  </si>
  <si>
    <r>
      <t xml:space="preserve">Обеспечение деятельности казенных учреждений </t>
    </r>
    <r>
      <rPr>
        <i/>
        <sz val="10"/>
        <rFont val="Times New Roman"/>
        <family val="1"/>
        <charset val="204"/>
      </rPr>
      <t>(Закупка товаров, работ и услуг для государственных (муниципальных) нужд)</t>
    </r>
  </si>
  <si>
    <r>
      <rPr>
        <sz val="10"/>
        <rFont val="Times New Roman"/>
        <family val="1"/>
        <charset val="204"/>
      </rPr>
      <t xml:space="preserve">Обеспечение деятельности казенных учреждений </t>
    </r>
    <r>
      <rPr>
        <i/>
        <sz val="10"/>
        <rFont val="Times New Roman"/>
        <family val="1"/>
        <charset val="204"/>
      </rPr>
      <t>(Иные бюджетные асигнования)</t>
    </r>
  </si>
  <si>
    <r>
      <t xml:space="preserve">Осуществление дополнительного пенсионного обеспечения за выслугу лет лицам, замещавшим выборные муниципальные должности муниципальной службы в рамках иных непрограммных мероприятий по непрограмным направлениям деятельности органов местного самоуправления Васильевского сельского поселения </t>
    </r>
    <r>
      <rPr>
        <i/>
        <sz val="10"/>
        <rFont val="Times New Roman"/>
        <family val="1"/>
        <charset val="204"/>
      </rPr>
      <t>(Социальное обеспечение и иные выплаты населению)</t>
    </r>
  </si>
  <si>
    <r>
      <t xml:space="preserve">Обеспечение содержания и приобретения спортивных площадок </t>
    </r>
    <r>
      <rPr>
        <i/>
        <sz val="10"/>
        <rFont val="Times New Roman"/>
        <family val="1"/>
        <charset val="204"/>
      </rPr>
      <t xml:space="preserve">(Закупка товаров, работ и </t>
    </r>
    <r>
      <rPr>
        <sz val="9"/>
        <color theme="1"/>
        <rFont val="Times New Roman"/>
        <family val="1"/>
        <charset val="204"/>
      </rPr>
      <t>услуг для государственных (муниципальных) нужд)</t>
    </r>
  </si>
  <si>
    <t xml:space="preserve">Оценка ожидаемого исполнения  бюджета Васильевского сельского поселения Шуйского муниципального района Ивановской области (расходы) за 2023 год </t>
  </si>
  <si>
    <t>02.6.F2.55550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</si>
</sst>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9" x14ac:knownFonts="1">
    <font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name val="Arial Cyr"/>
      <charset val="204"/>
    </font>
    <font>
      <i/>
      <sz val="10"/>
      <name val="Arial Cyr"/>
      <charset val="204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name val="Arial Cyr"/>
      <charset val="204"/>
    </font>
    <font>
      <sz val="9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3" fontId="2" fillId="0" borderId="1" xfId="0" applyNumberFormat="1" applyFont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43" fontId="2" fillId="2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43" fontId="2" fillId="0" borderId="1" xfId="1" applyNumberFormat="1" applyFont="1" applyBorder="1"/>
    <xf numFmtId="49" fontId="0" fillId="0" borderId="1" xfId="0" applyNumberForma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43" fontId="0" fillId="0" borderId="1" xfId="1" applyNumberFormat="1" applyFont="1" applyBorder="1"/>
    <xf numFmtId="0" fontId="0" fillId="0" borderId="1" xfId="0" applyFont="1" applyBorder="1" applyAlignment="1">
      <alignment horizontal="center"/>
    </xf>
    <xf numFmtId="0" fontId="5" fillId="3" borderId="1" xfId="0" applyNumberFormat="1" applyFont="1" applyFill="1" applyBorder="1" applyAlignment="1">
      <alignment horizontal="center" wrapText="1"/>
    </xf>
    <xf numFmtId="49" fontId="5" fillId="3" borderId="1" xfId="0" applyNumberFormat="1" applyFont="1" applyFill="1" applyBorder="1" applyAlignment="1">
      <alignment horizontal="center"/>
    </xf>
    <xf numFmtId="43" fontId="4" fillId="0" borderId="1" xfId="1" applyNumberFormat="1" applyFont="1" applyBorder="1"/>
    <xf numFmtId="49" fontId="0" fillId="0" borderId="1" xfId="0" applyNumberFormat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43" fontId="2" fillId="2" borderId="1" xfId="1" applyNumberFormat="1" applyFont="1" applyFill="1" applyBorder="1"/>
    <xf numFmtId="43" fontId="0" fillId="0" borderId="1" xfId="1" applyNumberFormat="1" applyFont="1" applyBorder="1" applyAlignment="1">
      <alignment wrapText="1"/>
    </xf>
    <xf numFmtId="49" fontId="8" fillId="0" borderId="1" xfId="0" applyNumberFormat="1" applyFont="1" applyBorder="1" applyAlignment="1">
      <alignment horizontal="center" wrapText="1"/>
    </xf>
    <xf numFmtId="14" fontId="0" fillId="0" borderId="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 wrapText="1"/>
    </xf>
    <xf numFmtId="43" fontId="1" fillId="0" borderId="1" xfId="1" applyNumberFormat="1" applyBorder="1"/>
    <xf numFmtId="43" fontId="1" fillId="4" borderId="1" xfId="1" applyNumberFormat="1" applyFill="1" applyBorder="1"/>
    <xf numFmtId="49" fontId="7" fillId="0" borderId="1" xfId="0" applyNumberFormat="1" applyFont="1" applyBorder="1" applyAlignment="1">
      <alignment horizontal="center" wrapText="1"/>
    </xf>
    <xf numFmtId="43" fontId="3" fillId="0" borderId="1" xfId="1" applyNumberFormat="1" applyFont="1" applyBorder="1"/>
    <xf numFmtId="49" fontId="8" fillId="2" borderId="1" xfId="0" applyNumberFormat="1" applyFont="1" applyFill="1" applyBorder="1" applyAlignment="1">
      <alignment horizontal="center" wrapText="1"/>
    </xf>
    <xf numFmtId="43" fontId="3" fillId="2" borderId="1" xfId="1" applyNumberFormat="1" applyFont="1" applyFill="1" applyBorder="1"/>
    <xf numFmtId="43" fontId="2" fillId="4" borderId="1" xfId="1" applyNumberFormat="1" applyFont="1" applyFill="1" applyBorder="1"/>
    <xf numFmtId="43" fontId="5" fillId="0" borderId="1" xfId="1" applyNumberFormat="1" applyFont="1" applyBorder="1"/>
    <xf numFmtId="49" fontId="0" fillId="2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 wrapText="1"/>
    </xf>
    <xf numFmtId="49" fontId="0" fillId="4" borderId="1" xfId="0" applyNumberFormat="1" applyFill="1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43" fontId="3" fillId="4" borderId="1" xfId="1" applyNumberFormat="1" applyFont="1" applyFill="1" applyBorder="1"/>
    <xf numFmtId="0" fontId="0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43" fontId="1" fillId="0" borderId="1" xfId="1" applyNumberFormat="1" applyBorder="1" applyAlignment="1">
      <alignment horizontal="center" wrapText="1"/>
    </xf>
    <xf numFmtId="0" fontId="2" fillId="0" borderId="1" xfId="0" applyFont="1" applyBorder="1" applyAlignment="1"/>
    <xf numFmtId="0" fontId="0" fillId="0" borderId="1" xfId="0" applyBorder="1"/>
    <xf numFmtId="43" fontId="2" fillId="0" borderId="1" xfId="0" applyNumberFormat="1" applyFont="1" applyBorder="1" applyAlignment="1">
      <alignment horizontal="center"/>
    </xf>
    <xf numFmtId="0" fontId="2" fillId="0" borderId="1" xfId="0" applyFont="1" applyFill="1" applyBorder="1"/>
    <xf numFmtId="49" fontId="7" fillId="4" borderId="1" xfId="0" applyNumberFormat="1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 wrapText="1"/>
    </xf>
    <xf numFmtId="49" fontId="14" fillId="2" borderId="1" xfId="0" applyNumberFormat="1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43" fontId="14" fillId="2" borderId="1" xfId="1" applyNumberFormat="1" applyFont="1" applyFill="1" applyBorder="1"/>
    <xf numFmtId="0" fontId="3" fillId="4" borderId="1" xfId="0" applyNumberFormat="1" applyFont="1" applyFill="1" applyBorder="1" applyAlignment="1">
      <alignment horizontal="center" wrapText="1"/>
    </xf>
    <xf numFmtId="49" fontId="3" fillId="4" borderId="1" xfId="0" applyNumberFormat="1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43" fontId="13" fillId="4" borderId="1" xfId="1" applyNumberFormat="1" applyFont="1" applyFill="1" applyBorder="1"/>
    <xf numFmtId="43" fontId="10" fillId="2" borderId="1" xfId="0" applyNumberFormat="1" applyFont="1" applyFill="1" applyBorder="1" applyAlignment="1">
      <alignment horizontal="center" wrapText="1"/>
    </xf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>
      <alignment horizontal="left" wrapText="1"/>
    </xf>
    <xf numFmtId="0" fontId="17" fillId="2" borderId="1" xfId="0" applyFont="1" applyFill="1" applyBorder="1" applyAlignment="1">
      <alignment horizontal="left" wrapText="1"/>
    </xf>
    <xf numFmtId="0" fontId="16" fillId="0" borderId="1" xfId="0" applyFont="1" applyBorder="1" applyAlignment="1">
      <alignment horizontal="left" wrapText="1"/>
    </xf>
    <xf numFmtId="0" fontId="12" fillId="3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wrapText="1"/>
    </xf>
    <xf numFmtId="0" fontId="18" fillId="4" borderId="1" xfId="0" applyFont="1" applyFill="1" applyBorder="1" applyAlignment="1">
      <alignment horizontal="left" wrapText="1"/>
    </xf>
    <xf numFmtId="0" fontId="16" fillId="0" borderId="1" xfId="0" applyFont="1" applyBorder="1" applyAlignment="1">
      <alignment wrapText="1"/>
    </xf>
    <xf numFmtId="0" fontId="12" fillId="3" borderId="1" xfId="0" applyNumberFormat="1" applyFont="1" applyFill="1" applyBorder="1" applyAlignment="1">
      <alignment horizontal="left" vertical="center" wrapText="1"/>
    </xf>
    <xf numFmtId="0" fontId="16" fillId="3" borderId="1" xfId="0" applyNumberFormat="1" applyFont="1" applyFill="1" applyBorder="1" applyAlignment="1">
      <alignment horizontal="left" vertical="center" wrapText="1"/>
    </xf>
    <xf numFmtId="0" fontId="17" fillId="2" borderId="1" xfId="0" applyNumberFormat="1" applyFont="1" applyFill="1" applyBorder="1" applyAlignment="1">
      <alignment horizontal="left" vertical="center" wrapText="1"/>
    </xf>
    <xf numFmtId="0" fontId="11" fillId="0" borderId="1" xfId="0" applyFont="1" applyBorder="1" applyAlignment="1">
      <alignment wrapText="1"/>
    </xf>
    <xf numFmtId="0" fontId="10" fillId="2" borderId="1" xfId="0" applyFont="1" applyFill="1" applyBorder="1" applyAlignment="1">
      <alignment horizontal="left" wrapText="1"/>
    </xf>
    <xf numFmtId="0" fontId="16" fillId="4" borderId="1" xfId="0" applyFont="1" applyFill="1" applyBorder="1" applyAlignment="1">
      <alignment horizontal="left" wrapText="1"/>
    </xf>
    <xf numFmtId="0" fontId="11" fillId="0" borderId="1" xfId="0" applyFont="1" applyBorder="1" applyAlignment="1">
      <alignment vertical="top" wrapText="1" readingOrder="1"/>
    </xf>
    <xf numFmtId="49" fontId="6" fillId="0" borderId="1" xfId="0" applyNumberFormat="1" applyFont="1" applyBorder="1" applyAlignment="1">
      <alignment horizontal="center" wrapText="1"/>
    </xf>
    <xf numFmtId="0" fontId="10" fillId="2" borderId="1" xfId="0" applyFont="1" applyFill="1" applyBorder="1"/>
    <xf numFmtId="0" fontId="11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93"/>
  <sheetViews>
    <sheetView tabSelected="1" zoomScale="85" zoomScaleNormal="85" workbookViewId="0">
      <selection activeCell="L47" sqref="L47"/>
    </sheetView>
  </sheetViews>
  <sheetFormatPr defaultRowHeight="12" x14ac:dyDescent="0.2"/>
  <cols>
    <col min="1" max="1" width="61" customWidth="1"/>
    <col min="2" max="2" width="8.83203125" customWidth="1"/>
    <col min="3" max="3" width="7.5" customWidth="1"/>
    <col min="4" max="4" width="13.6640625" customWidth="1"/>
    <col min="5" max="5" width="6.6640625" customWidth="1"/>
    <col min="6" max="6" width="19.33203125" customWidth="1"/>
    <col min="7" max="7" width="20.1640625" customWidth="1"/>
    <col min="8" max="8" width="13.5" customWidth="1"/>
  </cols>
  <sheetData>
    <row r="3" spans="1:8" x14ac:dyDescent="0.2">
      <c r="A3" s="84" t="s">
        <v>142</v>
      </c>
      <c r="B3" s="84"/>
      <c r="C3" s="84"/>
      <c r="D3" s="84"/>
      <c r="E3" s="84"/>
      <c r="F3" s="85"/>
      <c r="G3" s="85"/>
      <c r="H3" s="85"/>
    </row>
    <row r="4" spans="1:8" x14ac:dyDescent="0.2">
      <c r="A4" s="85"/>
      <c r="B4" s="85"/>
      <c r="C4" s="85"/>
      <c r="D4" s="85"/>
      <c r="E4" s="85"/>
      <c r="F4" s="85"/>
      <c r="G4" s="85"/>
      <c r="H4" s="85"/>
    </row>
    <row r="5" spans="1:8" ht="3" customHeight="1" x14ac:dyDescent="0.2">
      <c r="A5" s="83"/>
      <c r="B5" s="83"/>
      <c r="C5" s="83"/>
      <c r="D5" s="83"/>
      <c r="E5" s="83"/>
    </row>
    <row r="7" spans="1:8" ht="36" x14ac:dyDescent="0.2">
      <c r="A7" s="63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110</v>
      </c>
      <c r="G7" s="2" t="s">
        <v>107</v>
      </c>
      <c r="H7" s="2" t="s">
        <v>108</v>
      </c>
    </row>
    <row r="8" spans="1:8" ht="16.5" customHeight="1" x14ac:dyDescent="0.2">
      <c r="A8" s="64" t="s">
        <v>5</v>
      </c>
      <c r="B8" s="3">
        <v>926</v>
      </c>
      <c r="C8" s="4"/>
      <c r="D8" s="2"/>
      <c r="E8" s="2"/>
      <c r="F8" s="5">
        <f>F92</f>
        <v>29019164.640000001</v>
      </c>
      <c r="G8" s="5">
        <f>G92</f>
        <v>29017664.640000001</v>
      </c>
      <c r="H8" s="5">
        <f t="shared" ref="H8:H27" si="0">SUM(G8/F8*100)</f>
        <v>99.994831002137346</v>
      </c>
    </row>
    <row r="9" spans="1:8" ht="12.75" x14ac:dyDescent="0.2">
      <c r="A9" s="65" t="s">
        <v>6</v>
      </c>
      <c r="B9" s="6">
        <v>926</v>
      </c>
      <c r="C9" s="7" t="s">
        <v>7</v>
      </c>
      <c r="D9" s="8"/>
      <c r="E9" s="8"/>
      <c r="F9" s="9">
        <f>SUM(F12+F10+F18+F20+F25+F23+F27+F28+F29+F34+F36+F38)</f>
        <v>4752979.1700000009</v>
      </c>
      <c r="G9" s="9">
        <f>SUM(G12+G10+G18+G20+G25+G23+G27+G28+G29+G34+G36+G38)</f>
        <v>4752979.1700000009</v>
      </c>
      <c r="H9" s="9">
        <f t="shared" si="0"/>
        <v>100</v>
      </c>
    </row>
    <row r="10" spans="1:8" ht="15.75" customHeight="1" x14ac:dyDescent="0.2">
      <c r="A10" s="66" t="s">
        <v>12</v>
      </c>
      <c r="B10" s="18">
        <v>926</v>
      </c>
      <c r="C10" s="19" t="s">
        <v>13</v>
      </c>
      <c r="D10" s="1" t="s">
        <v>14</v>
      </c>
      <c r="E10" s="15"/>
      <c r="F10" s="16">
        <f>SUM(F11)</f>
        <v>959257.7</v>
      </c>
      <c r="G10" s="16">
        <f>SUM(G11)</f>
        <v>959257.7</v>
      </c>
      <c r="H10" s="5">
        <f t="shared" si="0"/>
        <v>100</v>
      </c>
    </row>
    <row r="11" spans="1:8" ht="72" customHeight="1" x14ac:dyDescent="0.2">
      <c r="A11" s="67" t="s">
        <v>115</v>
      </c>
      <c r="B11" s="18">
        <v>926</v>
      </c>
      <c r="C11" s="19" t="s">
        <v>13</v>
      </c>
      <c r="D11" s="1" t="s">
        <v>14</v>
      </c>
      <c r="E11" s="12">
        <v>100</v>
      </c>
      <c r="F11" s="16">
        <v>959257.7</v>
      </c>
      <c r="G11" s="16">
        <v>959257.7</v>
      </c>
      <c r="H11" s="5">
        <f t="shared" si="0"/>
        <v>100</v>
      </c>
    </row>
    <row r="12" spans="1:8" ht="56.25" customHeight="1" x14ac:dyDescent="0.2">
      <c r="A12" s="64" t="s">
        <v>8</v>
      </c>
      <c r="B12" s="10">
        <v>926</v>
      </c>
      <c r="C12" s="11" t="s">
        <v>9</v>
      </c>
      <c r="D12" s="3"/>
      <c r="E12" s="12"/>
      <c r="F12" s="13">
        <f>SUM(F13)</f>
        <v>3558649.54</v>
      </c>
      <c r="G12" s="13">
        <f>SUM(G13)</f>
        <v>3558649.54</v>
      </c>
      <c r="H12" s="5">
        <f t="shared" si="0"/>
        <v>100</v>
      </c>
    </row>
    <row r="13" spans="1:8" ht="31.5" customHeight="1" x14ac:dyDescent="0.2">
      <c r="A13" s="66" t="s">
        <v>10</v>
      </c>
      <c r="B13" s="2">
        <v>926</v>
      </c>
      <c r="C13" s="14" t="s">
        <v>9</v>
      </c>
      <c r="D13" s="1" t="s">
        <v>11</v>
      </c>
      <c r="E13" s="15"/>
      <c r="F13" s="16">
        <f>SUM(F14+F15+F16+F17)</f>
        <v>3558649.54</v>
      </c>
      <c r="G13" s="16">
        <f>SUM(G14+G15+G16+G17)</f>
        <v>3558649.54</v>
      </c>
      <c r="H13" s="5">
        <f t="shared" si="0"/>
        <v>100</v>
      </c>
    </row>
    <row r="14" spans="1:8" ht="89.25" customHeight="1" x14ac:dyDescent="0.2">
      <c r="A14" s="67" t="s">
        <v>116</v>
      </c>
      <c r="B14" s="2">
        <v>926</v>
      </c>
      <c r="C14" s="14" t="s">
        <v>9</v>
      </c>
      <c r="D14" s="1" t="s">
        <v>11</v>
      </c>
      <c r="E14" s="15">
        <v>100</v>
      </c>
      <c r="F14" s="16">
        <v>2837111.3</v>
      </c>
      <c r="G14" s="16">
        <v>2837111.3</v>
      </c>
      <c r="H14" s="5">
        <f t="shared" si="0"/>
        <v>100</v>
      </c>
    </row>
    <row r="15" spans="1:8" ht="41.25" customHeight="1" x14ac:dyDescent="0.2">
      <c r="A15" s="68" t="s">
        <v>117</v>
      </c>
      <c r="B15" s="2">
        <v>926</v>
      </c>
      <c r="C15" s="14" t="s">
        <v>9</v>
      </c>
      <c r="D15" s="1" t="s">
        <v>11</v>
      </c>
      <c r="E15" s="17">
        <v>200</v>
      </c>
      <c r="F15" s="16">
        <v>631516.24</v>
      </c>
      <c r="G15" s="16">
        <v>631516.24</v>
      </c>
      <c r="H15" s="5">
        <f t="shared" si="0"/>
        <v>100</v>
      </c>
    </row>
    <row r="16" spans="1:8" ht="51" customHeight="1" x14ac:dyDescent="0.2">
      <c r="A16" s="68" t="s">
        <v>118</v>
      </c>
      <c r="B16" s="2">
        <v>926</v>
      </c>
      <c r="C16" s="14" t="s">
        <v>9</v>
      </c>
      <c r="D16" s="1" t="s">
        <v>11</v>
      </c>
      <c r="E16" s="17">
        <v>400</v>
      </c>
      <c r="F16" s="16"/>
      <c r="G16" s="16"/>
      <c r="H16" s="5"/>
    </row>
    <row r="17" spans="1:8" ht="50.25" customHeight="1" x14ac:dyDescent="0.2">
      <c r="A17" s="68" t="s">
        <v>119</v>
      </c>
      <c r="B17" s="2">
        <v>926</v>
      </c>
      <c r="C17" s="14" t="s">
        <v>9</v>
      </c>
      <c r="D17" s="1" t="s">
        <v>11</v>
      </c>
      <c r="E17" s="15">
        <v>800</v>
      </c>
      <c r="F17" s="16">
        <v>90022</v>
      </c>
      <c r="G17" s="16">
        <v>90022</v>
      </c>
      <c r="H17" s="5">
        <f t="shared" si="0"/>
        <v>100</v>
      </c>
    </row>
    <row r="18" spans="1:8" ht="44.25" customHeight="1" x14ac:dyDescent="0.2">
      <c r="A18" s="69" t="s">
        <v>113</v>
      </c>
      <c r="B18" s="58">
        <v>926</v>
      </c>
      <c r="C18" s="59" t="s">
        <v>111</v>
      </c>
      <c r="D18" s="60" t="s">
        <v>112</v>
      </c>
      <c r="E18" s="43"/>
      <c r="F18" s="61">
        <f>SUM(F19)</f>
        <v>49955.16</v>
      </c>
      <c r="G18" s="61">
        <f>SUM(G19)</f>
        <v>49955.16</v>
      </c>
      <c r="H18" s="5">
        <f t="shared" si="0"/>
        <v>100</v>
      </c>
    </row>
    <row r="19" spans="1:8" ht="42" customHeight="1" x14ac:dyDescent="0.2">
      <c r="A19" s="66" t="s">
        <v>113</v>
      </c>
      <c r="B19" s="18">
        <v>926</v>
      </c>
      <c r="C19" s="19" t="s">
        <v>111</v>
      </c>
      <c r="D19" s="1" t="s">
        <v>112</v>
      </c>
      <c r="E19" s="12">
        <v>500</v>
      </c>
      <c r="F19" s="16">
        <v>49955.16</v>
      </c>
      <c r="G19" s="16">
        <v>49955.16</v>
      </c>
      <c r="H19" s="5">
        <f t="shared" si="0"/>
        <v>100</v>
      </c>
    </row>
    <row r="20" spans="1:8" ht="40.5" customHeight="1" x14ac:dyDescent="0.2">
      <c r="A20" s="69" t="s">
        <v>113</v>
      </c>
      <c r="B20" s="58">
        <v>926</v>
      </c>
      <c r="C20" s="59" t="s">
        <v>9</v>
      </c>
      <c r="D20" s="60" t="s">
        <v>114</v>
      </c>
      <c r="E20" s="43"/>
      <c r="F20" s="61">
        <f>SUM(F21)</f>
        <v>573.65</v>
      </c>
      <c r="G20" s="61">
        <f>SUM(G21)</f>
        <v>573.65</v>
      </c>
      <c r="H20" s="5">
        <f t="shared" si="0"/>
        <v>100</v>
      </c>
    </row>
    <row r="21" spans="1:8" ht="42" customHeight="1" x14ac:dyDescent="0.2">
      <c r="A21" s="66" t="s">
        <v>113</v>
      </c>
      <c r="B21" s="18">
        <v>926</v>
      </c>
      <c r="C21" s="19" t="s">
        <v>9</v>
      </c>
      <c r="D21" s="1" t="s">
        <v>114</v>
      </c>
      <c r="E21" s="12">
        <v>500</v>
      </c>
      <c r="F21" s="16">
        <v>573.65</v>
      </c>
      <c r="G21" s="16">
        <v>573.65</v>
      </c>
      <c r="H21" s="5">
        <f t="shared" si="0"/>
        <v>100</v>
      </c>
    </row>
    <row r="22" spans="1:8" ht="34.5" customHeight="1" x14ac:dyDescent="0.2">
      <c r="A22" s="66" t="s">
        <v>15</v>
      </c>
      <c r="B22" s="2">
        <v>926</v>
      </c>
      <c r="C22" s="14" t="s">
        <v>16</v>
      </c>
      <c r="D22" s="17" t="s">
        <v>17</v>
      </c>
      <c r="E22" s="15"/>
      <c r="F22" s="20">
        <v>10000</v>
      </c>
      <c r="G22" s="20">
        <v>10000</v>
      </c>
      <c r="H22" s="5">
        <f t="shared" si="0"/>
        <v>100</v>
      </c>
    </row>
    <row r="23" spans="1:8" ht="33" customHeight="1" x14ac:dyDescent="0.2">
      <c r="A23" s="66" t="s">
        <v>120</v>
      </c>
      <c r="B23" s="2">
        <v>926</v>
      </c>
      <c r="C23" s="14" t="s">
        <v>16</v>
      </c>
      <c r="D23" s="17" t="s">
        <v>17</v>
      </c>
      <c r="E23" s="15">
        <v>200</v>
      </c>
      <c r="F23" s="20">
        <v>10000</v>
      </c>
      <c r="G23" s="20">
        <v>10000</v>
      </c>
      <c r="H23" s="5">
        <f t="shared" si="0"/>
        <v>100</v>
      </c>
    </row>
    <row r="24" spans="1:8" ht="34.5" customHeight="1" x14ac:dyDescent="0.2">
      <c r="A24" s="66" t="s">
        <v>18</v>
      </c>
      <c r="B24" s="2">
        <v>926</v>
      </c>
      <c r="C24" s="14" t="s">
        <v>19</v>
      </c>
      <c r="D24" s="17" t="s">
        <v>20</v>
      </c>
      <c r="E24" s="15"/>
      <c r="F24" s="20">
        <f>SUM(F25)</f>
        <v>59358.12</v>
      </c>
      <c r="G24" s="20">
        <f>SUM(G25)</f>
        <v>59358.12</v>
      </c>
      <c r="H24" s="5">
        <f t="shared" si="0"/>
        <v>100</v>
      </c>
    </row>
    <row r="25" spans="1:8" ht="114.75" customHeight="1" x14ac:dyDescent="0.2">
      <c r="A25" s="66" t="s">
        <v>21</v>
      </c>
      <c r="B25" s="2">
        <v>926</v>
      </c>
      <c r="C25" s="14" t="s">
        <v>19</v>
      </c>
      <c r="D25" s="17" t="s">
        <v>20</v>
      </c>
      <c r="E25" s="15">
        <v>200</v>
      </c>
      <c r="F25" s="20">
        <v>59358.12</v>
      </c>
      <c r="G25" s="20">
        <v>59358.12</v>
      </c>
      <c r="H25" s="5">
        <f t="shared" si="0"/>
        <v>100</v>
      </c>
    </row>
    <row r="26" spans="1:8" ht="144" customHeight="1" x14ac:dyDescent="0.2">
      <c r="A26" s="77" t="s">
        <v>22</v>
      </c>
      <c r="B26" s="2">
        <v>926</v>
      </c>
      <c r="C26" s="14" t="s">
        <v>19</v>
      </c>
      <c r="D26" s="17" t="s">
        <v>23</v>
      </c>
      <c r="E26" s="15"/>
      <c r="F26" s="20">
        <v>1000</v>
      </c>
      <c r="G26" s="20">
        <v>1000</v>
      </c>
      <c r="H26" s="5">
        <f t="shared" si="0"/>
        <v>100</v>
      </c>
    </row>
    <row r="27" spans="1:8" ht="135.75" customHeight="1" x14ac:dyDescent="0.2">
      <c r="A27" s="77" t="s">
        <v>24</v>
      </c>
      <c r="B27" s="2">
        <v>926</v>
      </c>
      <c r="C27" s="14" t="s">
        <v>19</v>
      </c>
      <c r="D27" s="17" t="s">
        <v>23</v>
      </c>
      <c r="E27" s="15">
        <v>200</v>
      </c>
      <c r="F27" s="20">
        <v>1000</v>
      </c>
      <c r="G27" s="20">
        <v>1000</v>
      </c>
      <c r="H27" s="5">
        <f t="shared" si="0"/>
        <v>100</v>
      </c>
    </row>
    <row r="28" spans="1:8" ht="44.25" customHeight="1" x14ac:dyDescent="0.2">
      <c r="A28" s="77" t="s">
        <v>25</v>
      </c>
      <c r="B28" s="2">
        <v>926</v>
      </c>
      <c r="C28" s="14" t="s">
        <v>19</v>
      </c>
      <c r="D28" s="17" t="s">
        <v>23</v>
      </c>
      <c r="E28" s="15">
        <v>800</v>
      </c>
      <c r="F28" s="20">
        <v>2000</v>
      </c>
      <c r="G28" s="20">
        <v>2000</v>
      </c>
      <c r="H28" s="20"/>
    </row>
    <row r="29" spans="1:8" ht="22.5" customHeight="1" x14ac:dyDescent="0.2">
      <c r="A29" s="66" t="s">
        <v>26</v>
      </c>
      <c r="B29" s="2">
        <v>926</v>
      </c>
      <c r="C29" s="14" t="s">
        <v>9</v>
      </c>
      <c r="D29" s="21" t="s">
        <v>27</v>
      </c>
      <c r="E29" s="15"/>
      <c r="F29" s="16">
        <f>F30</f>
        <v>48100</v>
      </c>
      <c r="G29" s="16">
        <f>G30</f>
        <v>48100</v>
      </c>
      <c r="H29" s="16"/>
    </row>
    <row r="30" spans="1:8" ht="25.5" customHeight="1" x14ac:dyDescent="0.2">
      <c r="A30" s="68" t="s">
        <v>28</v>
      </c>
      <c r="B30" s="2">
        <v>926</v>
      </c>
      <c r="C30" s="14" t="s">
        <v>9</v>
      </c>
      <c r="D30" s="21" t="s">
        <v>29</v>
      </c>
      <c r="E30" s="12"/>
      <c r="F30" s="16">
        <f>SUM(F31)</f>
        <v>48100</v>
      </c>
      <c r="G30" s="16">
        <f>SUM(G31)</f>
        <v>48100</v>
      </c>
      <c r="H30" s="16"/>
    </row>
    <row r="31" spans="1:8" ht="33.75" customHeight="1" x14ac:dyDescent="0.2">
      <c r="A31" s="66" t="s">
        <v>30</v>
      </c>
      <c r="B31" s="2">
        <v>926</v>
      </c>
      <c r="C31" s="14" t="s">
        <v>9</v>
      </c>
      <c r="D31" s="1" t="s">
        <v>31</v>
      </c>
      <c r="E31" s="22"/>
      <c r="F31" s="16">
        <f>SUM(F32)</f>
        <v>48100</v>
      </c>
      <c r="G31" s="16">
        <f>SUM(G32)</f>
        <v>48100</v>
      </c>
      <c r="H31" s="16"/>
    </row>
    <row r="32" spans="1:8" ht="36.75" customHeight="1" x14ac:dyDescent="0.2">
      <c r="A32" s="68" t="s">
        <v>121</v>
      </c>
      <c r="B32" s="2">
        <v>926</v>
      </c>
      <c r="C32" s="14" t="s">
        <v>9</v>
      </c>
      <c r="D32" s="1" t="s">
        <v>31</v>
      </c>
      <c r="E32" s="12">
        <v>200</v>
      </c>
      <c r="F32" s="16">
        <v>48100</v>
      </c>
      <c r="G32" s="16">
        <v>48100</v>
      </c>
      <c r="H32" s="16"/>
    </row>
    <row r="33" spans="1:8" ht="72" customHeight="1" x14ac:dyDescent="0.2">
      <c r="A33" s="66" t="s">
        <v>32</v>
      </c>
      <c r="B33" s="2">
        <v>926</v>
      </c>
      <c r="C33" s="14" t="s">
        <v>19</v>
      </c>
      <c r="D33" s="17" t="s">
        <v>33</v>
      </c>
      <c r="E33" s="15"/>
      <c r="F33" s="20">
        <v>5000</v>
      </c>
      <c r="G33" s="20">
        <v>5000</v>
      </c>
      <c r="H33" s="5">
        <f>SUM(G33/F33*100)</f>
        <v>100</v>
      </c>
    </row>
    <row r="34" spans="1:8" ht="36" customHeight="1" x14ac:dyDescent="0.2">
      <c r="A34" s="66" t="s">
        <v>122</v>
      </c>
      <c r="B34" s="2">
        <v>926</v>
      </c>
      <c r="C34" s="14" t="s">
        <v>19</v>
      </c>
      <c r="D34" s="17" t="s">
        <v>33</v>
      </c>
      <c r="E34" s="15">
        <v>200</v>
      </c>
      <c r="F34" s="20">
        <v>5000</v>
      </c>
      <c r="G34" s="20">
        <v>5000</v>
      </c>
      <c r="H34" s="5">
        <f>SUM(G34/F34*100)</f>
        <v>100</v>
      </c>
    </row>
    <row r="35" spans="1:8" ht="66" customHeight="1" x14ac:dyDescent="0.2">
      <c r="A35" s="66" t="s">
        <v>34</v>
      </c>
      <c r="B35" s="2">
        <v>926</v>
      </c>
      <c r="C35" s="14" t="s">
        <v>19</v>
      </c>
      <c r="D35" s="17" t="s">
        <v>35</v>
      </c>
      <c r="E35" s="15"/>
      <c r="F35" s="20">
        <f>SUM(F36)</f>
        <v>19085</v>
      </c>
      <c r="G35" s="20">
        <f>SUM(G36)</f>
        <v>19085</v>
      </c>
      <c r="H35" s="5">
        <f>SUM(G35/F35*100)</f>
        <v>100</v>
      </c>
    </row>
    <row r="36" spans="1:8" ht="30" customHeight="1" x14ac:dyDescent="0.2">
      <c r="A36" s="66" t="s">
        <v>123</v>
      </c>
      <c r="B36" s="2">
        <v>926</v>
      </c>
      <c r="C36" s="14" t="s">
        <v>19</v>
      </c>
      <c r="D36" s="17" t="s">
        <v>35</v>
      </c>
      <c r="E36" s="15">
        <v>200</v>
      </c>
      <c r="F36" s="20">
        <v>19085</v>
      </c>
      <c r="G36" s="20">
        <v>19085</v>
      </c>
      <c r="H36" s="5">
        <f t="shared" ref="H36:H53" si="1">SUM(G36/F36*100)</f>
        <v>100</v>
      </c>
    </row>
    <row r="37" spans="1:8" ht="48.75" customHeight="1" x14ac:dyDescent="0.2">
      <c r="A37" s="66" t="s">
        <v>36</v>
      </c>
      <c r="B37" s="2">
        <v>926</v>
      </c>
      <c r="C37" s="14" t="s">
        <v>19</v>
      </c>
      <c r="D37" s="17" t="s">
        <v>37</v>
      </c>
      <c r="E37" s="15"/>
      <c r="F37" s="20">
        <f>SUM(F38)</f>
        <v>40000</v>
      </c>
      <c r="G37" s="20">
        <f>SUM(G38)</f>
        <v>40000</v>
      </c>
      <c r="H37" s="5">
        <f t="shared" si="1"/>
        <v>100</v>
      </c>
    </row>
    <row r="38" spans="1:8" ht="49.5" x14ac:dyDescent="0.2">
      <c r="A38" s="66" t="s">
        <v>124</v>
      </c>
      <c r="B38" s="2">
        <v>926</v>
      </c>
      <c r="C38" s="14" t="s">
        <v>19</v>
      </c>
      <c r="D38" s="17" t="s">
        <v>37</v>
      </c>
      <c r="E38" s="15">
        <v>200</v>
      </c>
      <c r="F38" s="20">
        <v>40000</v>
      </c>
      <c r="G38" s="20">
        <v>40000</v>
      </c>
      <c r="H38" s="5">
        <f t="shared" si="1"/>
        <v>100</v>
      </c>
    </row>
    <row r="39" spans="1:8" ht="19.5" customHeight="1" x14ac:dyDescent="0.2">
      <c r="A39" s="65" t="s">
        <v>38</v>
      </c>
      <c r="B39" s="23">
        <v>926</v>
      </c>
      <c r="C39" s="24" t="s">
        <v>39</v>
      </c>
      <c r="D39" s="6"/>
      <c r="E39" s="25"/>
      <c r="F39" s="26">
        <f>SUM(F40)</f>
        <v>115400</v>
      </c>
      <c r="G39" s="26">
        <f>SUM(G40)</f>
        <v>115400</v>
      </c>
      <c r="H39" s="9">
        <f t="shared" si="1"/>
        <v>100</v>
      </c>
    </row>
    <row r="40" spans="1:8" ht="39" customHeight="1" x14ac:dyDescent="0.2">
      <c r="A40" s="68" t="s">
        <v>40</v>
      </c>
      <c r="B40" s="2">
        <v>926</v>
      </c>
      <c r="C40" s="14" t="s">
        <v>41</v>
      </c>
      <c r="D40" s="1"/>
      <c r="E40" s="12"/>
      <c r="F40" s="16">
        <f>SUM(F41)</f>
        <v>115400</v>
      </c>
      <c r="G40" s="16">
        <f>SUM(G41)</f>
        <v>115400</v>
      </c>
      <c r="H40" s="5">
        <f t="shared" si="1"/>
        <v>100</v>
      </c>
    </row>
    <row r="41" spans="1:8" ht="107.25" customHeight="1" x14ac:dyDescent="0.2">
      <c r="A41" s="70" t="s">
        <v>42</v>
      </c>
      <c r="B41" s="2">
        <v>926</v>
      </c>
      <c r="C41" s="14" t="s">
        <v>41</v>
      </c>
      <c r="D41" s="2" t="s">
        <v>43</v>
      </c>
      <c r="E41" s="15"/>
      <c r="F41" s="27">
        <f>SUM(F42:F43)</f>
        <v>115400</v>
      </c>
      <c r="G41" s="27">
        <f>SUM(G42:G43)</f>
        <v>115400</v>
      </c>
      <c r="H41" s="5">
        <f t="shared" si="1"/>
        <v>100</v>
      </c>
    </row>
    <row r="42" spans="1:8" ht="72" customHeight="1" x14ac:dyDescent="0.2">
      <c r="A42" s="67" t="s">
        <v>125</v>
      </c>
      <c r="B42" s="2">
        <v>926</v>
      </c>
      <c r="C42" s="78" t="s">
        <v>41</v>
      </c>
      <c r="D42" s="2" t="s">
        <v>43</v>
      </c>
      <c r="E42" s="15">
        <v>100</v>
      </c>
      <c r="F42" s="27">
        <v>115400</v>
      </c>
      <c r="G42" s="27">
        <v>115400</v>
      </c>
      <c r="H42" s="5">
        <f t="shared" si="1"/>
        <v>100</v>
      </c>
    </row>
    <row r="43" spans="1:8" ht="89.25" x14ac:dyDescent="0.2">
      <c r="A43" s="68" t="s">
        <v>126</v>
      </c>
      <c r="B43" s="2">
        <v>926</v>
      </c>
      <c r="C43" s="28" t="s">
        <v>41</v>
      </c>
      <c r="D43" s="2" t="s">
        <v>43</v>
      </c>
      <c r="E43" s="15">
        <v>200</v>
      </c>
      <c r="F43" s="27"/>
      <c r="G43" s="27"/>
      <c r="H43" s="5" t="e">
        <f t="shared" si="1"/>
        <v>#DIV/0!</v>
      </c>
    </row>
    <row r="44" spans="1:8" ht="15" customHeight="1" x14ac:dyDescent="0.2">
      <c r="A44" s="65" t="s">
        <v>44</v>
      </c>
      <c r="B44" s="23">
        <v>926</v>
      </c>
      <c r="C44" s="24" t="s">
        <v>45</v>
      </c>
      <c r="D44" s="6"/>
      <c r="E44" s="25"/>
      <c r="F44" s="26">
        <f>F45</f>
        <v>244000</v>
      </c>
      <c r="G44" s="26">
        <f>G45</f>
        <v>244000</v>
      </c>
      <c r="H44" s="5">
        <f t="shared" si="1"/>
        <v>100</v>
      </c>
    </row>
    <row r="45" spans="1:8" ht="10.5" customHeight="1" x14ac:dyDescent="0.2">
      <c r="A45" s="74" t="s">
        <v>46</v>
      </c>
      <c r="B45" s="2">
        <v>926</v>
      </c>
      <c r="C45" s="33" t="s">
        <v>47</v>
      </c>
      <c r="D45" s="29"/>
      <c r="E45" s="17"/>
      <c r="F45" s="20">
        <f>SUM(F46)</f>
        <v>244000</v>
      </c>
      <c r="G45" s="20">
        <f>SUM(G46)</f>
        <v>244000</v>
      </c>
      <c r="H45" s="5">
        <f t="shared" si="1"/>
        <v>100</v>
      </c>
    </row>
    <row r="46" spans="1:8" ht="50.25" customHeight="1" x14ac:dyDescent="0.2">
      <c r="A46" s="66" t="s">
        <v>48</v>
      </c>
      <c r="B46" s="2">
        <v>926</v>
      </c>
      <c r="C46" s="30" t="s">
        <v>47</v>
      </c>
      <c r="D46" s="21" t="s">
        <v>49</v>
      </c>
      <c r="E46" s="15"/>
      <c r="F46" s="31">
        <f>SUM(F47)</f>
        <v>244000</v>
      </c>
      <c r="G46" s="31">
        <f>SUM(G47)</f>
        <v>244000</v>
      </c>
      <c r="H46" s="5">
        <f t="shared" si="1"/>
        <v>100</v>
      </c>
    </row>
    <row r="47" spans="1:8" ht="37.5" x14ac:dyDescent="0.2">
      <c r="A47" s="71" t="s">
        <v>127</v>
      </c>
      <c r="B47" s="2">
        <v>926</v>
      </c>
      <c r="C47" s="52" t="s">
        <v>47</v>
      </c>
      <c r="D47" s="21" t="s">
        <v>49</v>
      </c>
      <c r="E47" s="22">
        <v>200</v>
      </c>
      <c r="F47" s="32">
        <v>244000</v>
      </c>
      <c r="G47" s="32">
        <v>244000</v>
      </c>
      <c r="H47" s="5">
        <f t="shared" si="1"/>
        <v>100</v>
      </c>
    </row>
    <row r="48" spans="1:8" ht="19.5" customHeight="1" x14ac:dyDescent="0.25">
      <c r="A48" s="79" t="s">
        <v>50</v>
      </c>
      <c r="B48" s="23">
        <v>926</v>
      </c>
      <c r="C48" s="24" t="s">
        <v>51</v>
      </c>
      <c r="D48" s="6"/>
      <c r="E48" s="25"/>
      <c r="F48" s="26">
        <f>F49</f>
        <v>0</v>
      </c>
      <c r="G48" s="26">
        <f>G49</f>
        <v>0</v>
      </c>
      <c r="H48" s="9" t="e">
        <f t="shared" si="1"/>
        <v>#DIV/0!</v>
      </c>
    </row>
    <row r="49" spans="1:8" ht="45.75" customHeight="1" x14ac:dyDescent="0.2">
      <c r="A49" s="72" t="s">
        <v>52</v>
      </c>
      <c r="B49" s="2">
        <v>926</v>
      </c>
      <c r="C49" s="33" t="s">
        <v>51</v>
      </c>
      <c r="D49" s="17" t="s">
        <v>53</v>
      </c>
      <c r="E49" s="12"/>
      <c r="F49" s="34">
        <f>F50</f>
        <v>0</v>
      </c>
      <c r="G49" s="34">
        <f>G50</f>
        <v>0</v>
      </c>
      <c r="H49" s="5" t="e">
        <f t="shared" si="1"/>
        <v>#DIV/0!</v>
      </c>
    </row>
    <row r="50" spans="1:8" ht="37.5" x14ac:dyDescent="0.2">
      <c r="A50" s="71" t="s">
        <v>128</v>
      </c>
      <c r="B50" s="2">
        <v>926</v>
      </c>
      <c r="C50" s="33" t="s">
        <v>51</v>
      </c>
      <c r="D50" s="17" t="s">
        <v>53</v>
      </c>
      <c r="E50" s="15">
        <v>200</v>
      </c>
      <c r="F50" s="31"/>
      <c r="G50" s="31"/>
      <c r="H50" s="5" t="e">
        <f t="shared" si="1"/>
        <v>#DIV/0!</v>
      </c>
    </row>
    <row r="51" spans="1:8" ht="12.75" x14ac:dyDescent="0.2">
      <c r="A51" s="73" t="s">
        <v>54</v>
      </c>
      <c r="B51" s="23">
        <v>926</v>
      </c>
      <c r="C51" s="35" t="s">
        <v>55</v>
      </c>
      <c r="D51" s="6"/>
      <c r="E51" s="25"/>
      <c r="F51" s="36">
        <f>SUM(F52)</f>
        <v>18770535.27</v>
      </c>
      <c r="G51" s="36">
        <f>SUM(G52)</f>
        <v>18769035.27</v>
      </c>
      <c r="H51" s="9">
        <f t="shared" si="1"/>
        <v>99.992008752129749</v>
      </c>
    </row>
    <row r="52" spans="1:8" ht="12.75" x14ac:dyDescent="0.2">
      <c r="A52" s="72" t="s">
        <v>56</v>
      </c>
      <c r="B52" s="2">
        <v>926</v>
      </c>
      <c r="C52" s="28" t="s">
        <v>57</v>
      </c>
      <c r="D52" s="17"/>
      <c r="E52" s="12"/>
      <c r="F52" s="34">
        <f>SUM(F53+F55+F59+F61+F63+F65+F67+F69)</f>
        <v>18770535.27</v>
      </c>
      <c r="G52" s="34">
        <f>SUM(G53+G55+G59+G61+G63+G65+G67+G69)</f>
        <v>18769035.27</v>
      </c>
      <c r="H52" s="5">
        <f t="shared" si="1"/>
        <v>99.992008752129749</v>
      </c>
    </row>
    <row r="53" spans="1:8" ht="38.25" customHeight="1" x14ac:dyDescent="0.2">
      <c r="A53" s="72" t="s">
        <v>58</v>
      </c>
      <c r="B53" s="2">
        <v>926</v>
      </c>
      <c r="C53" s="33" t="s">
        <v>57</v>
      </c>
      <c r="D53" s="17" t="s">
        <v>59</v>
      </c>
      <c r="E53" s="12"/>
      <c r="F53" s="34">
        <f>F54</f>
        <v>900000</v>
      </c>
      <c r="G53" s="34">
        <f>G54</f>
        <v>900000</v>
      </c>
      <c r="H53" s="5">
        <f t="shared" si="1"/>
        <v>100</v>
      </c>
    </row>
    <row r="54" spans="1:8" ht="12.75" customHeight="1" x14ac:dyDescent="0.2">
      <c r="A54" s="71" t="s">
        <v>129</v>
      </c>
      <c r="B54" s="2">
        <v>926</v>
      </c>
      <c r="C54" s="33" t="s">
        <v>57</v>
      </c>
      <c r="D54" s="17" t="s">
        <v>59</v>
      </c>
      <c r="E54" s="15">
        <v>200</v>
      </c>
      <c r="F54" s="31">
        <v>900000</v>
      </c>
      <c r="G54" s="31">
        <v>900000</v>
      </c>
      <c r="H54" s="31"/>
    </row>
    <row r="55" spans="1:8" ht="42.75" customHeight="1" x14ac:dyDescent="0.2">
      <c r="A55" s="66" t="s">
        <v>60</v>
      </c>
      <c r="B55" s="2">
        <v>926</v>
      </c>
      <c r="C55" s="33" t="s">
        <v>57</v>
      </c>
      <c r="D55" s="1" t="s">
        <v>61</v>
      </c>
      <c r="E55" s="22"/>
      <c r="F55" s="37">
        <f>SUM(F56:F57)</f>
        <v>1071078.5900000001</v>
      </c>
      <c r="G55" s="37">
        <f>SUM(G56:G57)</f>
        <v>1071078.5900000001</v>
      </c>
      <c r="H55" s="5">
        <f t="shared" ref="H55:H75" si="2">SUM(G55/F55*100)</f>
        <v>100</v>
      </c>
    </row>
    <row r="56" spans="1:8" ht="45" customHeight="1" x14ac:dyDescent="0.2">
      <c r="A56" s="68" t="s">
        <v>130</v>
      </c>
      <c r="B56" s="2">
        <v>926</v>
      </c>
      <c r="C56" s="33" t="s">
        <v>57</v>
      </c>
      <c r="D56" s="1" t="s">
        <v>61</v>
      </c>
      <c r="E56" s="12">
        <v>200</v>
      </c>
      <c r="F56" s="38">
        <v>1071078.5900000001</v>
      </c>
      <c r="G56" s="38">
        <v>1071078.5900000001</v>
      </c>
      <c r="H56" s="5">
        <f t="shared" si="2"/>
        <v>100</v>
      </c>
    </row>
    <row r="57" spans="1:8" ht="49.5" customHeight="1" x14ac:dyDescent="0.2">
      <c r="A57" s="66" t="s">
        <v>62</v>
      </c>
      <c r="B57" s="2">
        <v>926</v>
      </c>
      <c r="C57" s="33" t="s">
        <v>57</v>
      </c>
      <c r="D57" s="1" t="s">
        <v>63</v>
      </c>
      <c r="E57" s="12"/>
      <c r="F57" s="38">
        <f>SUM(F58)</f>
        <v>0</v>
      </c>
      <c r="G57" s="38">
        <f>SUM(G58)</f>
        <v>0</v>
      </c>
      <c r="H57" s="5" t="e">
        <f t="shared" si="2"/>
        <v>#DIV/0!</v>
      </c>
    </row>
    <row r="58" spans="1:8" ht="27.75" customHeight="1" x14ac:dyDescent="0.2">
      <c r="A58" s="66" t="s">
        <v>64</v>
      </c>
      <c r="B58" s="2">
        <v>926</v>
      </c>
      <c r="C58" s="33" t="s">
        <v>57</v>
      </c>
      <c r="D58" s="1" t="s">
        <v>63</v>
      </c>
      <c r="E58" s="12">
        <v>200</v>
      </c>
      <c r="F58" s="38"/>
      <c r="G58" s="38"/>
      <c r="H58" s="5" t="e">
        <f t="shared" si="2"/>
        <v>#DIV/0!</v>
      </c>
    </row>
    <row r="59" spans="1:8" ht="48" customHeight="1" x14ac:dyDescent="0.2">
      <c r="A59" s="72" t="s">
        <v>65</v>
      </c>
      <c r="B59" s="2">
        <v>926</v>
      </c>
      <c r="C59" s="33" t="s">
        <v>57</v>
      </c>
      <c r="D59" s="17" t="s">
        <v>66</v>
      </c>
      <c r="E59" s="12"/>
      <c r="F59" s="34">
        <f>SUM(F60)</f>
        <v>163852.69</v>
      </c>
      <c r="G59" s="34">
        <f>SUM(G60)</f>
        <v>163852.69</v>
      </c>
      <c r="H59" s="5">
        <f t="shared" si="2"/>
        <v>100</v>
      </c>
    </row>
    <row r="60" spans="1:8" ht="19.5" customHeight="1" x14ac:dyDescent="0.2">
      <c r="A60" s="72" t="s">
        <v>131</v>
      </c>
      <c r="B60" s="2">
        <v>926</v>
      </c>
      <c r="C60" s="33" t="s">
        <v>57</v>
      </c>
      <c r="D60" s="17" t="s">
        <v>66</v>
      </c>
      <c r="E60" s="15">
        <v>200</v>
      </c>
      <c r="F60" s="31">
        <v>163852.69</v>
      </c>
      <c r="G60" s="31">
        <v>163852.69</v>
      </c>
      <c r="H60" s="5">
        <f t="shared" si="2"/>
        <v>100</v>
      </c>
    </row>
    <row r="61" spans="1:8" ht="45" customHeight="1" x14ac:dyDescent="0.2">
      <c r="A61" s="66" t="s">
        <v>67</v>
      </c>
      <c r="B61" s="2">
        <v>926</v>
      </c>
      <c r="C61" s="33" t="s">
        <v>57</v>
      </c>
      <c r="D61" s="1" t="s">
        <v>68</v>
      </c>
      <c r="E61" s="22"/>
      <c r="F61" s="37">
        <f>SUM(F62)</f>
        <v>109172.8</v>
      </c>
      <c r="G61" s="37">
        <f>SUM(G62)</f>
        <v>109172.8</v>
      </c>
      <c r="H61" s="5">
        <f t="shared" si="2"/>
        <v>100</v>
      </c>
    </row>
    <row r="62" spans="1:8" ht="78" customHeight="1" x14ac:dyDescent="0.2">
      <c r="A62" s="66" t="s">
        <v>132</v>
      </c>
      <c r="B62" s="2">
        <v>926</v>
      </c>
      <c r="C62" s="33" t="s">
        <v>57</v>
      </c>
      <c r="D62" s="1" t="s">
        <v>69</v>
      </c>
      <c r="E62" s="12">
        <v>200</v>
      </c>
      <c r="F62" s="38">
        <v>109172.8</v>
      </c>
      <c r="G62" s="38">
        <v>109172.8</v>
      </c>
      <c r="H62" s="5">
        <f t="shared" si="2"/>
        <v>100</v>
      </c>
    </row>
    <row r="63" spans="1:8" ht="69.75" customHeight="1" x14ac:dyDescent="0.2">
      <c r="A63" s="80" t="s">
        <v>70</v>
      </c>
      <c r="B63" s="2">
        <v>926</v>
      </c>
      <c r="C63" s="33" t="s">
        <v>57</v>
      </c>
      <c r="D63" s="1" t="s">
        <v>143</v>
      </c>
      <c r="E63" s="12"/>
      <c r="F63" s="38">
        <f>SUM(F64)</f>
        <v>16155308.6</v>
      </c>
      <c r="G63" s="38">
        <f>SUM(G64)</f>
        <v>16155308.6</v>
      </c>
      <c r="H63" s="5">
        <f t="shared" si="2"/>
        <v>100</v>
      </c>
    </row>
    <row r="64" spans="1:8" ht="32.25" customHeight="1" x14ac:dyDescent="0.2">
      <c r="A64" s="80" t="s">
        <v>109</v>
      </c>
      <c r="B64" s="2">
        <v>926</v>
      </c>
      <c r="C64" s="33" t="s">
        <v>57</v>
      </c>
      <c r="D64" s="1" t="s">
        <v>143</v>
      </c>
      <c r="E64" s="12">
        <v>200</v>
      </c>
      <c r="F64" s="38">
        <v>16155308.6</v>
      </c>
      <c r="G64" s="38">
        <v>16155308.6</v>
      </c>
      <c r="H64" s="5">
        <f t="shared" si="2"/>
        <v>100</v>
      </c>
    </row>
    <row r="65" spans="1:8" ht="45.75" customHeight="1" x14ac:dyDescent="0.2">
      <c r="A65" s="80" t="s">
        <v>71</v>
      </c>
      <c r="B65" s="2">
        <v>926</v>
      </c>
      <c r="C65" s="33" t="s">
        <v>57</v>
      </c>
      <c r="D65" s="1" t="s">
        <v>72</v>
      </c>
      <c r="E65" s="12"/>
      <c r="F65" s="38"/>
      <c r="G65" s="38"/>
      <c r="H65" s="5"/>
    </row>
    <row r="66" spans="1:8" ht="25.5" customHeight="1" x14ac:dyDescent="0.2">
      <c r="A66" s="80" t="s">
        <v>73</v>
      </c>
      <c r="B66" s="2">
        <v>926</v>
      </c>
      <c r="C66" s="33" t="s">
        <v>57</v>
      </c>
      <c r="D66" s="1" t="s">
        <v>72</v>
      </c>
      <c r="E66" s="12">
        <v>200</v>
      </c>
      <c r="F66" s="38"/>
      <c r="G66" s="38"/>
      <c r="H66" s="5"/>
    </row>
    <row r="67" spans="1:8" ht="44.25" customHeight="1" x14ac:dyDescent="0.2">
      <c r="A67" s="74" t="s">
        <v>74</v>
      </c>
      <c r="B67" s="2">
        <v>926</v>
      </c>
      <c r="C67" s="33" t="s">
        <v>57</v>
      </c>
      <c r="D67" s="1" t="s">
        <v>75</v>
      </c>
      <c r="E67" s="22"/>
      <c r="F67" s="37">
        <f>SUM(F68)</f>
        <v>10000</v>
      </c>
      <c r="G67" s="37">
        <f>SUM(G68)</f>
        <v>8500</v>
      </c>
      <c r="H67" s="5">
        <f t="shared" si="2"/>
        <v>85</v>
      </c>
    </row>
    <row r="68" spans="1:8" ht="21.75" customHeight="1" x14ac:dyDescent="0.2">
      <c r="A68" s="74" t="s">
        <v>133</v>
      </c>
      <c r="B68" s="2">
        <v>926</v>
      </c>
      <c r="C68" s="33" t="s">
        <v>57</v>
      </c>
      <c r="D68" s="1" t="s">
        <v>75</v>
      </c>
      <c r="E68" s="12">
        <v>200</v>
      </c>
      <c r="F68" s="38">
        <v>10000</v>
      </c>
      <c r="G68" s="38">
        <v>8500</v>
      </c>
      <c r="H68" s="5">
        <f t="shared" si="2"/>
        <v>85</v>
      </c>
    </row>
    <row r="69" spans="1:8" ht="36" customHeight="1" x14ac:dyDescent="0.2">
      <c r="A69" s="74" t="s">
        <v>76</v>
      </c>
      <c r="B69" s="2">
        <v>926</v>
      </c>
      <c r="C69" s="33" t="s">
        <v>57</v>
      </c>
      <c r="D69" s="21" t="s">
        <v>77</v>
      </c>
      <c r="E69" s="22"/>
      <c r="F69" s="37">
        <f>SUM(F70)</f>
        <v>361122.59</v>
      </c>
      <c r="G69" s="37">
        <f>SUM(G70)</f>
        <v>361122.59</v>
      </c>
      <c r="H69" s="5">
        <f t="shared" si="2"/>
        <v>100</v>
      </c>
    </row>
    <row r="70" spans="1:8" ht="50.25" x14ac:dyDescent="0.2">
      <c r="A70" s="66" t="s">
        <v>134</v>
      </c>
      <c r="B70" s="2">
        <v>926</v>
      </c>
      <c r="C70" s="33" t="s">
        <v>57</v>
      </c>
      <c r="D70" s="21" t="s">
        <v>77</v>
      </c>
      <c r="E70" s="12">
        <v>200</v>
      </c>
      <c r="F70" s="38">
        <v>361122.59</v>
      </c>
      <c r="G70" s="38">
        <v>361122.59</v>
      </c>
      <c r="H70" s="5">
        <f t="shared" si="2"/>
        <v>100</v>
      </c>
    </row>
    <row r="71" spans="1:8" ht="12.75" x14ac:dyDescent="0.2">
      <c r="A71" s="65" t="s">
        <v>78</v>
      </c>
      <c r="B71" s="23">
        <v>926</v>
      </c>
      <c r="C71" s="24" t="s">
        <v>79</v>
      </c>
      <c r="D71" s="39"/>
      <c r="E71" s="25"/>
      <c r="F71" s="26">
        <f>F72</f>
        <v>4831814.5199999996</v>
      </c>
      <c r="G71" s="26">
        <f>G72</f>
        <v>4831814.5199999996</v>
      </c>
      <c r="H71" s="9">
        <f t="shared" si="2"/>
        <v>100</v>
      </c>
    </row>
    <row r="72" spans="1:8" ht="53.25" customHeight="1" x14ac:dyDescent="0.2">
      <c r="A72" s="74" t="s">
        <v>80</v>
      </c>
      <c r="B72" s="2">
        <v>926</v>
      </c>
      <c r="C72" s="33" t="s">
        <v>81</v>
      </c>
      <c r="D72" s="1"/>
      <c r="E72" s="15"/>
      <c r="F72" s="31">
        <f>SUM(F73+F76+F78+F81+F80)</f>
        <v>4831814.5199999996</v>
      </c>
      <c r="G72" s="31">
        <f>SUM(G73+G76+G78+G81+G80)</f>
        <v>4831814.5199999996</v>
      </c>
      <c r="H72" s="5">
        <f t="shared" si="2"/>
        <v>100</v>
      </c>
    </row>
    <row r="73" spans="1:8" ht="105.75" customHeight="1" x14ac:dyDescent="0.2">
      <c r="A73" s="74" t="s">
        <v>82</v>
      </c>
      <c r="B73" s="2">
        <v>926</v>
      </c>
      <c r="C73" s="33" t="s">
        <v>81</v>
      </c>
      <c r="D73" s="1" t="s">
        <v>83</v>
      </c>
      <c r="E73" s="15"/>
      <c r="F73" s="16">
        <f>SUM(F74)</f>
        <v>3056693.69</v>
      </c>
      <c r="G73" s="16">
        <f>SUM(G74)</f>
        <v>3056693.69</v>
      </c>
      <c r="H73" s="5">
        <f t="shared" si="2"/>
        <v>100</v>
      </c>
    </row>
    <row r="74" spans="1:8" ht="69.75" customHeight="1" x14ac:dyDescent="0.2">
      <c r="A74" s="66" t="s">
        <v>135</v>
      </c>
      <c r="B74" s="2">
        <v>926</v>
      </c>
      <c r="C74" s="33" t="s">
        <v>81</v>
      </c>
      <c r="D74" s="1" t="s">
        <v>83</v>
      </c>
      <c r="E74" s="15">
        <v>100</v>
      </c>
      <c r="F74" s="16">
        <v>3056693.69</v>
      </c>
      <c r="G74" s="16">
        <v>3056693.69</v>
      </c>
      <c r="H74" s="5">
        <f t="shared" si="2"/>
        <v>100</v>
      </c>
    </row>
    <row r="75" spans="1:8" ht="96.75" customHeight="1" x14ac:dyDescent="0.2">
      <c r="A75" s="66" t="s">
        <v>84</v>
      </c>
      <c r="B75" s="2">
        <v>926</v>
      </c>
      <c r="C75" s="33" t="s">
        <v>81</v>
      </c>
      <c r="D75" s="1" t="s">
        <v>85</v>
      </c>
      <c r="E75" s="15"/>
      <c r="F75" s="16">
        <f>SUM(F76)</f>
        <v>1008034</v>
      </c>
      <c r="G75" s="16">
        <f>SUM(G76)</f>
        <v>1008034</v>
      </c>
      <c r="H75" s="5">
        <f t="shared" si="2"/>
        <v>100</v>
      </c>
    </row>
    <row r="76" spans="1:8" ht="51" customHeight="1" x14ac:dyDescent="0.2">
      <c r="A76" s="66" t="s">
        <v>136</v>
      </c>
      <c r="B76" s="2">
        <v>926</v>
      </c>
      <c r="C76" s="33" t="s">
        <v>81</v>
      </c>
      <c r="D76" s="1" t="s">
        <v>85</v>
      </c>
      <c r="E76" s="15">
        <v>100</v>
      </c>
      <c r="F76" s="16">
        <v>1008034</v>
      </c>
      <c r="G76" s="16">
        <v>1008034</v>
      </c>
      <c r="H76" s="5">
        <f>SUM(G76/F76*100)</f>
        <v>100</v>
      </c>
    </row>
    <row r="77" spans="1:8" ht="106.5" customHeight="1" x14ac:dyDescent="0.2">
      <c r="A77" s="66" t="s">
        <v>86</v>
      </c>
      <c r="B77" s="2">
        <v>926</v>
      </c>
      <c r="C77" s="33" t="s">
        <v>81</v>
      </c>
      <c r="D77" s="1" t="s">
        <v>87</v>
      </c>
      <c r="E77" s="15"/>
      <c r="F77" s="16">
        <f>SUM(F78)</f>
        <v>53054.42</v>
      </c>
      <c r="G77" s="16">
        <f>SUM(G78)</f>
        <v>53054.42</v>
      </c>
      <c r="H77" s="5">
        <f t="shared" ref="H76:H92" si="3">SUM(G77/F77*100)</f>
        <v>100</v>
      </c>
    </row>
    <row r="78" spans="1:8" ht="54" customHeight="1" x14ac:dyDescent="0.2">
      <c r="A78" s="66" t="s">
        <v>137</v>
      </c>
      <c r="B78" s="2">
        <v>926</v>
      </c>
      <c r="C78" s="33" t="s">
        <v>81</v>
      </c>
      <c r="D78" s="1" t="s">
        <v>87</v>
      </c>
      <c r="E78" s="15">
        <v>100</v>
      </c>
      <c r="F78" s="16">
        <v>53054.42</v>
      </c>
      <c r="G78" s="16">
        <v>53054.42</v>
      </c>
      <c r="H78" s="5">
        <f t="shared" si="3"/>
        <v>100</v>
      </c>
    </row>
    <row r="79" spans="1:8" ht="74.25" customHeight="1" x14ac:dyDescent="0.2">
      <c r="A79" s="81" t="s">
        <v>88</v>
      </c>
      <c r="B79" s="2">
        <v>926</v>
      </c>
      <c r="C79" s="33" t="s">
        <v>81</v>
      </c>
      <c r="D79" s="1" t="s">
        <v>89</v>
      </c>
      <c r="E79" s="15"/>
      <c r="F79" s="16"/>
      <c r="G79" s="16"/>
      <c r="H79" s="5"/>
    </row>
    <row r="80" spans="1:8" ht="63.75" x14ac:dyDescent="0.2">
      <c r="A80" s="81" t="s">
        <v>90</v>
      </c>
      <c r="B80" s="2">
        <v>926</v>
      </c>
      <c r="C80" s="33" t="s">
        <v>81</v>
      </c>
      <c r="D80" s="1" t="s">
        <v>89</v>
      </c>
      <c r="E80" s="15">
        <v>200</v>
      </c>
      <c r="F80" s="16"/>
      <c r="G80" s="16"/>
      <c r="H80" s="5"/>
    </row>
    <row r="81" spans="1:8" ht="33" customHeight="1" x14ac:dyDescent="0.2">
      <c r="A81" s="81" t="s">
        <v>91</v>
      </c>
      <c r="B81" s="2">
        <v>926</v>
      </c>
      <c r="C81" s="33" t="s">
        <v>81</v>
      </c>
      <c r="D81" s="1" t="s">
        <v>92</v>
      </c>
      <c r="E81" s="15"/>
      <c r="F81" s="16">
        <f>SUM(F82+F83)</f>
        <v>714032.41</v>
      </c>
      <c r="G81" s="16">
        <f>SUM(G82+G83)</f>
        <v>714032.41</v>
      </c>
      <c r="H81" s="5">
        <f t="shared" si="3"/>
        <v>100</v>
      </c>
    </row>
    <row r="82" spans="1:8" ht="34.5" customHeight="1" x14ac:dyDescent="0.2">
      <c r="A82" s="66" t="s">
        <v>138</v>
      </c>
      <c r="B82" s="2">
        <v>926</v>
      </c>
      <c r="C82" s="33" t="s">
        <v>81</v>
      </c>
      <c r="D82" s="1" t="s">
        <v>92</v>
      </c>
      <c r="E82" s="15">
        <v>200</v>
      </c>
      <c r="F82" s="16">
        <v>708432.41</v>
      </c>
      <c r="G82" s="16">
        <v>708432.41</v>
      </c>
      <c r="H82" s="5">
        <f t="shared" si="3"/>
        <v>100</v>
      </c>
    </row>
    <row r="83" spans="1:8" ht="25.5" x14ac:dyDescent="0.2">
      <c r="A83" s="68" t="s">
        <v>139</v>
      </c>
      <c r="B83" s="2">
        <v>926</v>
      </c>
      <c r="C83" s="33" t="s">
        <v>81</v>
      </c>
      <c r="D83" s="1" t="s">
        <v>92</v>
      </c>
      <c r="E83" s="15">
        <v>800</v>
      </c>
      <c r="F83" s="16">
        <v>5600</v>
      </c>
      <c r="G83" s="16">
        <v>5600</v>
      </c>
      <c r="H83" s="5">
        <f t="shared" si="3"/>
        <v>100</v>
      </c>
    </row>
    <row r="84" spans="1:8" ht="12.75" x14ac:dyDescent="0.2">
      <c r="A84" s="65" t="s">
        <v>93</v>
      </c>
      <c r="B84" s="8">
        <v>926</v>
      </c>
      <c r="C84" s="24" t="s">
        <v>94</v>
      </c>
      <c r="D84" s="6"/>
      <c r="E84" s="6"/>
      <c r="F84" s="26">
        <f>F85</f>
        <v>220435.68</v>
      </c>
      <c r="G84" s="26">
        <f>G85</f>
        <v>220435.68</v>
      </c>
      <c r="H84" s="9">
        <f t="shared" si="3"/>
        <v>100</v>
      </c>
    </row>
    <row r="85" spans="1:8" ht="62.25" customHeight="1" x14ac:dyDescent="0.2">
      <c r="A85" s="66" t="s">
        <v>95</v>
      </c>
      <c r="B85" s="2">
        <v>926</v>
      </c>
      <c r="C85" s="14" t="s">
        <v>96</v>
      </c>
      <c r="D85" s="1"/>
      <c r="E85" s="15"/>
      <c r="F85" s="31">
        <f>F87</f>
        <v>220435.68</v>
      </c>
      <c r="G85" s="31">
        <f>G87</f>
        <v>220435.68</v>
      </c>
      <c r="H85" s="5">
        <f t="shared" si="3"/>
        <v>100</v>
      </c>
    </row>
    <row r="86" spans="1:8" ht="76.5" customHeight="1" x14ac:dyDescent="0.2">
      <c r="A86" s="66" t="s">
        <v>97</v>
      </c>
      <c r="B86" s="2">
        <v>926</v>
      </c>
      <c r="C86" s="33" t="s">
        <v>96</v>
      </c>
      <c r="D86" s="2" t="s">
        <v>98</v>
      </c>
      <c r="E86" s="15"/>
      <c r="F86" s="31">
        <f>SUM(F87)</f>
        <v>220435.68</v>
      </c>
      <c r="G86" s="31">
        <f>SUM(G87)</f>
        <v>220435.68</v>
      </c>
      <c r="H86" s="5">
        <f t="shared" si="3"/>
        <v>100</v>
      </c>
    </row>
    <row r="87" spans="1:8" ht="85.5" x14ac:dyDescent="0.2">
      <c r="A87" s="66" t="s">
        <v>140</v>
      </c>
      <c r="B87" s="2">
        <v>926</v>
      </c>
      <c r="C87" s="33" t="s">
        <v>96</v>
      </c>
      <c r="D87" s="2" t="s">
        <v>98</v>
      </c>
      <c r="E87" s="15">
        <v>300</v>
      </c>
      <c r="F87" s="31">
        <v>220435.68</v>
      </c>
      <c r="G87" s="31">
        <v>220435.68</v>
      </c>
      <c r="H87" s="5">
        <f t="shared" si="3"/>
        <v>100</v>
      </c>
    </row>
    <row r="88" spans="1:8" ht="15.75" x14ac:dyDescent="0.25">
      <c r="A88" s="75" t="s">
        <v>99</v>
      </c>
      <c r="B88" s="53">
        <v>926</v>
      </c>
      <c r="C88" s="54" t="s">
        <v>100</v>
      </c>
      <c r="D88" s="55"/>
      <c r="E88" s="56"/>
      <c r="F88" s="57">
        <f t="shared" ref="F88:G90" si="4">SUM(F89)</f>
        <v>84000</v>
      </c>
      <c r="G88" s="57">
        <f t="shared" si="4"/>
        <v>84000</v>
      </c>
      <c r="H88" s="62">
        <f t="shared" si="3"/>
        <v>100</v>
      </c>
    </row>
    <row r="89" spans="1:8" ht="24" customHeight="1" x14ac:dyDescent="0.2">
      <c r="A89" s="76" t="s">
        <v>101</v>
      </c>
      <c r="B89" s="40">
        <v>926</v>
      </c>
      <c r="C89" s="41" t="s">
        <v>102</v>
      </c>
      <c r="D89" s="42"/>
      <c r="E89" s="43"/>
      <c r="F89" s="44">
        <f t="shared" si="4"/>
        <v>84000</v>
      </c>
      <c r="G89" s="44">
        <f t="shared" si="4"/>
        <v>84000</v>
      </c>
      <c r="H89" s="5">
        <f t="shared" si="3"/>
        <v>100</v>
      </c>
    </row>
    <row r="90" spans="1:8" ht="33.75" customHeight="1" x14ac:dyDescent="0.2">
      <c r="A90" s="76" t="s">
        <v>103</v>
      </c>
      <c r="B90" s="82">
        <v>926</v>
      </c>
      <c r="C90" s="45">
        <v>1102</v>
      </c>
      <c r="D90" s="42" t="s">
        <v>104</v>
      </c>
      <c r="E90" s="46"/>
      <c r="F90" s="47">
        <f t="shared" si="4"/>
        <v>84000</v>
      </c>
      <c r="G90" s="47">
        <f t="shared" si="4"/>
        <v>84000</v>
      </c>
      <c r="H90" s="5">
        <f t="shared" si="3"/>
        <v>100</v>
      </c>
    </row>
    <row r="91" spans="1:8" ht="36.75" x14ac:dyDescent="0.2">
      <c r="A91" s="76" t="s">
        <v>141</v>
      </c>
      <c r="B91" s="82">
        <v>926</v>
      </c>
      <c r="C91" s="45">
        <v>1102</v>
      </c>
      <c r="D91" s="42" t="s">
        <v>104</v>
      </c>
      <c r="E91" s="46">
        <v>200</v>
      </c>
      <c r="F91" s="47">
        <v>84000</v>
      </c>
      <c r="G91" s="47">
        <v>84000</v>
      </c>
      <c r="H91" s="5">
        <f t="shared" si="3"/>
        <v>100</v>
      </c>
    </row>
    <row r="92" spans="1:8" ht="12.75" x14ac:dyDescent="0.2">
      <c r="A92" s="48" t="s">
        <v>105</v>
      </c>
      <c r="B92" s="49"/>
      <c r="C92" s="49"/>
      <c r="D92" s="49"/>
      <c r="E92" s="3"/>
      <c r="F92" s="50">
        <f>SUM(F88+F84+F71+F51+F48+F44+F39+F9)</f>
        <v>29019164.640000001</v>
      </c>
      <c r="G92" s="50">
        <f>SUM(G88+G84+G71+G51+G48+G44+G39+G9)</f>
        <v>29017664.640000001</v>
      </c>
      <c r="H92" s="5">
        <f t="shared" si="3"/>
        <v>99.994831002137346</v>
      </c>
    </row>
    <row r="93" spans="1:8" ht="12.75" x14ac:dyDescent="0.2">
      <c r="A93" s="51" t="s">
        <v>106</v>
      </c>
      <c r="B93" s="49"/>
      <c r="C93" s="49"/>
      <c r="D93" s="49"/>
      <c r="E93" s="49"/>
      <c r="F93" s="49"/>
      <c r="G93" s="49"/>
      <c r="H93" s="49"/>
    </row>
  </sheetData>
  <mergeCells count="2">
    <mergeCell ref="A5:E5"/>
    <mergeCell ref="A3:H4"/>
  </mergeCells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2022-11-08T11:16:22Z</cp:lastPrinted>
  <dcterms:created xsi:type="dcterms:W3CDTF">2021-10-08T06:03:18Z</dcterms:created>
  <dcterms:modified xsi:type="dcterms:W3CDTF">2023-10-09T12:25:11Z</dcterms:modified>
</cp:coreProperties>
</file>