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Отчет за 1 полуг по мун.прогр." sheetId="1" r:id="rId1"/>
  </sheets>
  <definedNames/>
  <calcPr fullCalcOnLoad="1"/>
</workbook>
</file>

<file path=xl/sharedStrings.xml><?xml version="1.0" encoding="utf-8"?>
<sst xmlns="http://schemas.openxmlformats.org/spreadsheetml/2006/main" count="211" uniqueCount="175">
  <si>
    <t>Наименование</t>
  </si>
  <si>
    <t>Код целевой классификации</t>
  </si>
  <si>
    <t>Вид расходов</t>
  </si>
  <si>
    <t>Итого</t>
  </si>
  <si>
    <t>Закупка товаров, работ и услуг для государственных (муниципальных) нужд</t>
  </si>
  <si>
    <t>01.0.00.00000</t>
  </si>
  <si>
    <t>01.1.00.00000</t>
  </si>
  <si>
    <t>01.1.01.00000</t>
  </si>
  <si>
    <t>02.1.00.00000</t>
  </si>
  <si>
    <t>02.0.00.00000</t>
  </si>
  <si>
    <t>03.0.00.00000</t>
  </si>
  <si>
    <t>04.0.00.00000</t>
  </si>
  <si>
    <t>04.1.00.00000</t>
  </si>
  <si>
    <t>04.1.01.00000</t>
  </si>
  <si>
    <t>06.0.00.00000</t>
  </si>
  <si>
    <t>06.1.00.00000</t>
  </si>
  <si>
    <t>06.1.01.00000</t>
  </si>
  <si>
    <t>06.2.00.00000</t>
  </si>
  <si>
    <t>06.2.01.00000</t>
  </si>
  <si>
    <t xml:space="preserve"> -</t>
  </si>
  <si>
    <t>Основное направление "Осуществление мероприятий в области пожарной безопасности"</t>
  </si>
  <si>
    <t>01.1.01.20030</t>
  </si>
  <si>
    <t xml:space="preserve">Подпрограмма "Организация и обеспечение уличного освещения на территории Васильевского сельского поселения" </t>
  </si>
  <si>
    <t>Проведение мероприятий в области пожарной безопасности</t>
  </si>
  <si>
    <t>Основное направление "Организация и обеспечение уличного освещения"</t>
  </si>
  <si>
    <t>02.1.01.00000</t>
  </si>
  <si>
    <t>Обеспечение уличного освещения</t>
  </si>
  <si>
    <t>02.1.01.20020</t>
  </si>
  <si>
    <t>02.2.00.00000</t>
  </si>
  <si>
    <t>02.2.01.00000</t>
  </si>
  <si>
    <t>02.2.01.00030</t>
  </si>
  <si>
    <t>03.1.01.00000</t>
  </si>
  <si>
    <t>Основное направление Содержание и оформление имущества</t>
  </si>
  <si>
    <t>Осуществление полномочий по содержанию и оформлению имущества</t>
  </si>
  <si>
    <t>03.1.01.20040</t>
  </si>
  <si>
    <t>Основное направление "Обеспечение деятельности, сохранения и развития культуры"</t>
  </si>
  <si>
    <t>Повышение средней заработной платы отдельным категориям работников учреждений бюджетной сферы до средней заработной платы  в Ивановской области в соответствии с указами Призидента Российской Федерации</t>
  </si>
  <si>
    <t>04.1.01.00010</t>
  </si>
  <si>
    <t>04.1.01.00050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</si>
  <si>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</si>
  <si>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04.2.00.00000</t>
  </si>
  <si>
    <t>04.2.01.00000</t>
  </si>
  <si>
    <t>Основное направление "Развитие физической культуры и спорта на территории Васильевского сельского поселения"</t>
  </si>
  <si>
    <t>Подпрограмма "Развитие физической культуры и спорта на территории Васильевского сельского поселения" муниципальной программы Васильевского сельского поселения "Развитие культуры и спорта на территории Васильевского сельского поселения"</t>
  </si>
  <si>
    <t>Обеспечение содержания и приобретения спортивных площадок</t>
  </si>
  <si>
    <t>04.2.01.00040</t>
  </si>
  <si>
    <t>Муниципальная программа "Энергосбережение и повышение энергетической эффективности учреждений Васильевского сельского поселения"</t>
  </si>
  <si>
    <t>Основное направление "Энергосбережение и повышение Энергетической эффективности"</t>
  </si>
  <si>
    <t>05.1.01.00000</t>
  </si>
  <si>
    <t>Обеспечение мероприятий в области энергосбережения и повышения энергетической эффективности</t>
  </si>
  <si>
    <t>05.1.01.00080</t>
  </si>
  <si>
    <t>06.1.01.00090</t>
  </si>
  <si>
    <t>06.1.01.000160</t>
  </si>
  <si>
    <t>Обеспечение деятельности и функций Главы поселения</t>
  </si>
  <si>
    <t>Обеспечение функций органов местного самоуправления Васильевского сельского поселения (резервный фонд)</t>
  </si>
  <si>
    <t>06.1.01.00120</t>
  </si>
  <si>
    <t>Подпрограмма "Развитие муниципальной службы в Васильевском сельском поселении" муниципальной программы "Развитие муниципального управления"</t>
  </si>
  <si>
    <t>Основное направление "Развитие муниципальной службы в Васильевском сельском поселении"</t>
  </si>
  <si>
    <t>06.2.01.00140</t>
  </si>
  <si>
    <t>Обеспечение функций органов местного самоуправления</t>
  </si>
  <si>
    <t>Непрограмное направление деятельности Васильевского сельского поселения</t>
  </si>
  <si>
    <t>30.0.00.00000</t>
  </si>
  <si>
    <t>30.9.00.00000</t>
  </si>
  <si>
    <t>Иные непрограмные мероприятия</t>
  </si>
  <si>
    <t>30.9.00.00110</t>
  </si>
  <si>
    <t>Осуществление дополнительного пенсионного обеспечения за выслугу лет лицам, замещавшим выборные муниципальные должности муниципальной службы в рамках иных непрограммных мероприятий по непрограмным направлениям деятельности органов местного самоуправления Васильевского сельского поселения</t>
  </si>
  <si>
    <t>Реализация полномочий Российской Федерации по первичному воинскому учету на территориях, где отсутствуют военные комиссариаты</t>
  </si>
  <si>
    <t>31.0.00.00000</t>
  </si>
  <si>
    <t>31.9.00.00000</t>
  </si>
  <si>
    <t>31.9.00.51180</t>
  </si>
  <si>
    <t>Осуществление первичного воинского учета на территориях, где отсутствуют военные комиссариаты, в рамках реализации полномочий Российской Федерации по первичному воинскому учету на территориях , где отсутствуют военные комиссариаты</t>
  </si>
  <si>
    <t>04.1.01.80340</t>
  </si>
  <si>
    <t>30.9.00.00150</t>
  </si>
  <si>
    <t>Основное направление "Мероприятия по благоустройству и озеленению населенных пунктов"</t>
  </si>
  <si>
    <t>Обеспечение мероприятий по благоустройству и озеленению</t>
  </si>
  <si>
    <t>04.1.01.S0340</t>
  </si>
  <si>
    <t>Подпрограмма "Организация ритуальных услуг и содержание мест захоронения"</t>
  </si>
  <si>
    <t>02.3.00.00000</t>
  </si>
  <si>
    <t>02.3.01.00000</t>
  </si>
  <si>
    <t>Основное направление "Организация ритуальных услуг и содержание мест захоронения"</t>
  </si>
  <si>
    <t>Обеспечение мероприятий по организации ритуальных услуг и содержанию мест захоронения</t>
  </si>
  <si>
    <t>02.3.01.10010</t>
  </si>
  <si>
    <t>Подпрограмма "Содержание и ремонт питьевых колодцев"</t>
  </si>
  <si>
    <t>Основное направление "Содержание и ремонт питьевых колодцев"</t>
  </si>
  <si>
    <t>Обеспечение мероприятий по организации  содержанию и ремонту питьевых колодев</t>
  </si>
  <si>
    <t>02.4.00.00000</t>
  </si>
  <si>
    <t>02.4.01.00000</t>
  </si>
  <si>
    <t>02.4.01.10030</t>
  </si>
  <si>
    <t>07.0.00.00000</t>
  </si>
  <si>
    <t>Муниципальная программа "Дорожная деятельность и безопасность дорожного движения"</t>
  </si>
  <si>
    <t>Подпрограмма "Содержание и ремонт дорог"</t>
  </si>
  <si>
    <t>07.1.00.00000</t>
  </si>
  <si>
    <t>07.1.01.10020</t>
  </si>
  <si>
    <t>Обеспечение мероприятий по организации  содержанию и ремонту дорог</t>
  </si>
  <si>
    <t>30.9.00.00160</t>
  </si>
  <si>
    <t>Исполнение судебных актов по искам к Васильевскому сельскому поселению о возмещении вреда, причиненного незаконными действиями (бездействием) органов местного самоуправления Васильевского сельского поселения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из бюджета Васильевского сельского поселения (Иные бюджетные ассигнования)»</t>
  </si>
  <si>
    <t>30.9.00.00170</t>
  </si>
  <si>
    <t>30.9.00.00180</t>
  </si>
  <si>
    <t>30.9.00.00190</t>
  </si>
  <si>
    <t xml:space="preserve"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Членские взносы в Ассоциацию </t>
  </si>
  <si>
    <t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Информационно-програмное обеспечение и организация бюджетного процесса</t>
  </si>
  <si>
    <t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 (Диспансеризация муниципальных служащих)</t>
  </si>
  <si>
    <t xml:space="preserve"> Субсидии на обеспечение развития и укрепление материально-технической базы домов культуры в населенных пунктах с числом жителей до 50 тысяч человек</t>
  </si>
  <si>
    <t>02.2.01.00070</t>
  </si>
  <si>
    <t>Обеспечение мероприятий в сфере культуры</t>
  </si>
  <si>
    <t>04.1.01.L4670</t>
  </si>
  <si>
    <t>02.5.F2S5100</t>
  </si>
  <si>
    <t>Подпрограмма "Благоустройство территории в рамках поддержки местных инициатив"</t>
  </si>
  <si>
    <t>02.5.00.00000</t>
  </si>
  <si>
    <t>Основное направление "Благоустройство территорий в рамках поддержки местных инициатив"</t>
  </si>
  <si>
    <t>02.5.F2.00000</t>
  </si>
  <si>
    <r>
      <rPr>
        <sz val="10"/>
        <rFont val="Arial Cyr"/>
        <family val="0"/>
      </rPr>
      <t>Проведение мероприятий в области пожарной безопасности (</t>
    </r>
    <r>
      <rPr>
        <i/>
        <sz val="10"/>
        <rFont val="Arial Cyr"/>
        <family val="0"/>
      </rPr>
      <t>Закупка товаров, работ и услуг для государственных (муниципальных) нужд)</t>
    </r>
  </si>
  <si>
    <r>
      <rPr>
        <sz val="10"/>
        <rFont val="Arial Cyr"/>
        <family val="0"/>
      </rPr>
      <t>Обеспечение уличного освещения</t>
    </r>
    <r>
      <rPr>
        <i/>
        <sz val="10"/>
        <rFont val="Arial Cyr"/>
        <family val="0"/>
      </rPr>
      <t xml:space="preserve"> (Закупка товаров, работ и услуг для государственных (муниципальных) нужд)</t>
    </r>
  </si>
  <si>
    <r>
      <rPr>
        <sz val="10"/>
        <rFont val="Arial Cyr"/>
        <family val="0"/>
      </rPr>
      <t>Обеспечение мероприятий по благоустройству и озеленению (</t>
    </r>
    <r>
      <rPr>
        <i/>
        <sz val="10"/>
        <rFont val="Arial Cyr"/>
        <family val="0"/>
      </rPr>
      <t>Закупка товаров, работ и услуг для государственных (муниципальных) нужд)</t>
    </r>
  </si>
  <si>
    <t xml:space="preserve">Обеспечение беспрепятственного передвижения по территории Васильевского сельского поселения инвалидов и других маломобильных групп населения  </t>
  </si>
  <si>
    <r>
      <rPr>
        <sz val="10"/>
        <rFont val="Arial Cyr"/>
        <family val="0"/>
      </rPr>
      <t>Обеспечение беспрепятственного передвижения по территории Васильевского сельского поселения инвалидов и других маломобильных групп населения</t>
    </r>
    <r>
      <rPr>
        <i/>
        <sz val="10"/>
        <rFont val="Arial Cyr"/>
        <family val="0"/>
      </rPr>
      <t xml:space="preserve"> (Закупка товаров, работ и услуг для государственных (муниципальных) нужд)</t>
    </r>
  </si>
  <si>
    <r>
      <rPr>
        <sz val="10"/>
        <rFont val="Arial"/>
        <family val="2"/>
      </rPr>
      <t>Обеспечение мероприятий по организации  содержанию и ремонту питьевых колодцев</t>
    </r>
    <r>
      <rPr>
        <i/>
        <sz val="10"/>
        <rFont val="Arial"/>
        <family val="2"/>
      </rPr>
      <t xml:space="preserve"> (Закупка товаров, работ и услуг для государственных (муниципальных) нужд)</t>
    </r>
  </si>
  <si>
    <r>
      <rPr>
        <sz val="10"/>
        <rFont val="Arial"/>
        <family val="2"/>
      </rPr>
      <t>Осуществление полномочий по содержанию и оформлению имущества (</t>
    </r>
    <r>
      <rPr>
        <i/>
        <sz val="10"/>
        <rFont val="Arial"/>
        <family val="2"/>
      </rPr>
      <t>Закупка товаров, работ и услуг для государственных (муниципальных) нужд)</t>
    </r>
  </si>
  <si>
    <r>
      <t xml:space="preserve">Повышение средней заработной платы отдельным категориям работников учреждений бюджетной сферы до средней заработной платы  в Ивановской области в соответствии с указами Призидента Российской Федерации </t>
    </r>
    <r>
      <rPr>
        <i/>
        <sz val="10"/>
        <rFont val="Arial Cyr"/>
        <family val="0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</si>
  <si>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</si>
  <si>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r>
      <t xml:space="preserve">Субсидии бюджетам муниципальных образований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i/>
        <sz val="10"/>
        <rFont val="Arial Cyr"/>
        <family val="0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</si>
  <si>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i/>
        <sz val="10"/>
        <rFont val="Arial Cyr"/>
        <family val="0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</si>
  <si>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rPr>
        <sz val="10"/>
        <rFont val="Arial"/>
        <family val="2"/>
      </rPr>
      <t>Обеспечение мероприятий в сфере культуры (</t>
    </r>
    <r>
      <rPr>
        <i/>
        <sz val="10"/>
        <rFont val="Arial"/>
        <family val="2"/>
      </rPr>
      <t>Закупка товаров, работ и услуг для государственных (муниципальных) нужд)</t>
    </r>
  </si>
  <si>
    <r>
      <rPr>
        <sz val="10"/>
        <rFont val="Arial"/>
        <family val="2"/>
      </rPr>
      <t>Обеспечение мероприятий в сфере культуры (</t>
    </r>
    <r>
      <rPr>
        <i/>
        <sz val="10"/>
        <rFont val="Arial"/>
        <family val="2"/>
      </rPr>
      <t>Уплата иных платежей)</t>
    </r>
  </si>
  <si>
    <r>
      <rPr>
        <sz val="10"/>
        <rFont val="Arial"/>
        <family val="2"/>
      </rPr>
      <t>Обеспечение содержания и приобретения спортивных площадок(</t>
    </r>
    <r>
      <rPr>
        <i/>
        <sz val="10"/>
        <rFont val="Arial"/>
        <family val="2"/>
      </rPr>
      <t>Закупка товаров, работ и услуг для государственных (муниципальных) нужд)</t>
    </r>
  </si>
  <si>
    <r>
      <rPr>
        <sz val="10"/>
        <rFont val="Arial"/>
        <family val="2"/>
      </rPr>
      <t>Обеспечение мероприятий в области энергосбережения и повышения энергетической эффективности (</t>
    </r>
    <r>
      <rPr>
        <i/>
        <sz val="10"/>
        <rFont val="Arial"/>
        <family val="2"/>
      </rPr>
      <t>Закупка товаров, работ и услуг для государственных (муниципальных) нужд)</t>
    </r>
  </si>
  <si>
    <t>Обеспечение функций органов местного самоуправления Васильевского сельского поселения</t>
  </si>
  <si>
    <r>
      <rPr>
        <sz val="10"/>
        <rFont val="Arial Cyr"/>
        <family val="0"/>
      </rPr>
      <t>Обеспечение функций органов местного самоуправления Васильевского сельского поселения</t>
    </r>
    <r>
      <rPr>
        <i/>
        <sz val="10"/>
        <rFont val="Arial Cyr"/>
        <family val="0"/>
      </rPr>
      <t xml:space="preserve"> </t>
    </r>
    <r>
      <rPr>
        <sz val="10"/>
        <rFont val="Arial Cyr"/>
        <family val="0"/>
      </rPr>
      <t xml:space="preserve"> (</t>
    </r>
    <r>
      <rPr>
        <i/>
        <sz val="10"/>
        <rFont val="Arial Cyr"/>
        <family val="0"/>
      </rPr>
  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</si>
  <si>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rPr>
        <sz val="10"/>
        <rFont val="Arial"/>
        <family val="2"/>
      </rPr>
      <t xml:space="preserve">Обеспечение функций органов местного самоуправления Васильевского сельского поселения </t>
    </r>
    <r>
      <rPr>
        <i/>
        <sz val="10"/>
        <rFont val="Arial"/>
        <family val="2"/>
      </rPr>
      <t>(Закупка товаров, работ и услуг для государственных (муниципальных) нужд)</t>
    </r>
  </si>
  <si>
    <r>
      <rPr>
        <sz val="10"/>
        <rFont val="Arial"/>
        <family val="2"/>
      </rPr>
      <t xml:space="preserve"> Обеспечение функций органов местного самоуправления Васильевского сельского поселения (</t>
    </r>
    <r>
      <rPr>
        <i/>
        <sz val="10"/>
        <rFont val="Arial"/>
        <family val="2"/>
      </rPr>
      <t>Бюджетные инвестиции в объекты капитального строительства государственной (муниципальной) собственности)</t>
    </r>
  </si>
  <si>
    <r>
      <rPr>
        <sz val="10"/>
        <rFont val="Arial"/>
        <family val="2"/>
      </rPr>
      <t>Обеспечение функций органов местного самоуправления Васильевского сельского поселения (</t>
    </r>
    <r>
      <rPr>
        <i/>
        <sz val="10"/>
        <rFont val="Arial"/>
        <family val="2"/>
      </rPr>
      <t>Иные бюджетные асигнования)</t>
    </r>
  </si>
  <si>
    <r>
      <rPr>
        <sz val="10"/>
        <rFont val="Arial Cyr"/>
        <family val="0"/>
      </rPr>
      <t>Обеспечение деятельности и функций Главы поселения (</t>
    </r>
    <r>
      <rPr>
        <i/>
        <sz val="10"/>
        <rFont val="Arial Cyr"/>
        <family val="0"/>
      </rPr>
  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</si>
  <si>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t>Обеспечение функций органов местного самоуправления Васильевского сельского поселения (резервный фонд)</t>
    </r>
    <r>
      <rPr>
        <i/>
        <sz val="10"/>
        <rFont val="Arial Cyr"/>
        <family val="0"/>
      </rPr>
      <t xml:space="preserve"> (Иные бюджетные асигнования)</t>
    </r>
  </si>
  <si>
    <t>Основное направление "Обеспечение деятельности и функций администрации Васильевского сельского поселения"</t>
  </si>
  <si>
    <r>
      <rPr>
        <sz val="10"/>
        <rFont val="Arial"/>
        <family val="2"/>
      </rPr>
      <t>Обеспечение функций органов местного самоуправления (</t>
    </r>
    <r>
      <rPr>
        <i/>
        <sz val="10"/>
        <rFont val="Arial"/>
        <family val="2"/>
      </rPr>
      <t>Закупка товаров, работ и услуг для государственных (муниципальных) нужд)</t>
    </r>
  </si>
  <si>
    <r>
      <rPr>
        <sz val="10"/>
        <rFont val="Arial"/>
        <family val="2"/>
      </rPr>
      <t>Обеспечение мероприятий по организации  содержанию и ремонту дорог (</t>
    </r>
    <r>
      <rPr>
        <i/>
        <sz val="10"/>
        <rFont val="Arial"/>
        <family val="2"/>
      </rPr>
      <t>Закупка товаров, работ и услуг для государственных (муниципальных) нужд)</t>
    </r>
  </si>
  <si>
    <r>
      <t>Осуществление дополнительного пенсионного обеспечения за выслугу лет лицам, замещавшим выборные муниципальные должности муниципальной службы в рамках иных непрограммных мероприятий по непрограмным направлениям деятельности органов местного самоуправления Васильевского сельского поселения (</t>
    </r>
    <r>
      <rPr>
        <i/>
        <sz val="10"/>
        <rFont val="Arial Cyr"/>
        <family val="0"/>
      </rPr>
      <t>Социальное обеспечение и иные выплаты населению)</t>
    </r>
  </si>
  <si>
    <t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(Организация предоставления государственных и муниципальных услуг)</t>
  </si>
  <si>
    <r>
      <rPr>
        <sz val="10"/>
        <rFont val="Arial"/>
        <family val="2"/>
      </rPr>
      <t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(Организация предоставления государственных и муниципальных услуг) (</t>
    </r>
    <r>
      <rPr>
        <i/>
        <sz val="10"/>
        <rFont val="Arial"/>
        <family val="2"/>
      </rPr>
      <t>Закупка товаров, работ и услуг для государственных (муниципальных) нужд)</t>
    </r>
  </si>
  <si>
    <t xml:space="preserve">Исполнение судебных актов по искам к Васильевскому сельскому поселению о возмещении вреда, причиненного незаконными действиями (бездействием) органов местного самоуправления Васильевского сельского поселения или их должностных лиц, в том числе в результате издания органами местного самоуправления актов, не соответствующих закону или иному нормативному правовому акту, а также судебных актов по иным искам о взыскании денежных средств из бюджета Васильевского сельского поселения </t>
  </si>
  <si>
    <r>
      <t xml:space="preserve"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Членские взносы в Ассоциацию </t>
    </r>
    <r>
      <rPr>
        <i/>
        <sz val="10"/>
        <rFont val="Arial Cyr"/>
        <family val="0"/>
      </rPr>
      <t>(Иные бюджетные ассигнования)</t>
    </r>
  </si>
  <si>
    <r>
      <t>Обеспечение функций органов местного самоуправления Васильевского сельского поселения  в рамках иных непрограммных мероприятий по непрограммным напревлениям деятельности органов местного самоуправления Васильевского сельского поселения  (Диспансеризация муниципальных служащих) (</t>
    </r>
    <r>
      <rPr>
        <i/>
        <sz val="10"/>
        <rFont val="Arial Cyr"/>
        <family val="0"/>
      </rPr>
      <t>Закупка товаров, работ и услуг для государственных (муниципальных) нужд)</t>
    </r>
  </si>
  <si>
    <r>
      <rPr>
        <sz val="10"/>
        <rFont val="Arial Cyr"/>
        <family val="0"/>
      </rPr>
      <t>Осуществление первичного воинского учета на территориях, где отсутствуют военные комиссариаты, в рамках реализации полномочий Российской Федерации по первичному воинскому учету на территориях , где отсутствуют военные комиссариаты (</t>
    </r>
    <r>
      <rPr>
        <i/>
        <sz val="10"/>
        <rFont val="Arial Cyr"/>
        <family val="0"/>
      </rPr>
  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</si>
  <si>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rPr>
        <sz val="10"/>
        <rFont val="Arial"/>
        <family val="2"/>
      </rPr>
      <t>Осуществление первичного воинского учета на территориях, где отсутствуют военные комиссариаты, в рамках реализации полномочий Российской Федерации по первичному воинскому учету на территориях , где отсутствуют военные комиссариаты (</t>
    </r>
    <r>
      <rPr>
        <i/>
        <sz val="10"/>
        <rFont val="Arial"/>
        <family val="2"/>
      </rPr>
      <t>Закупка товаров, работ и услуг для государственных (муниципальных) нужд)</t>
    </r>
  </si>
  <si>
    <r>
      <rPr>
        <sz val="10"/>
        <rFont val="Arial"/>
        <family val="2"/>
      </rPr>
      <t xml:space="preserve"> Субсидии на обеспечение развития и укрепление материально-технической базы домов культуры в населенных пунктах с числом жителей до 50 тысяч человек (</t>
    </r>
    <r>
      <rPr>
        <i/>
        <sz val="10"/>
        <rFont val="Arial"/>
        <family val="2"/>
      </rPr>
      <t>Закупка товаров, работ и услуг для государственных (муниципальных) нужд)</t>
    </r>
  </si>
  <si>
    <t>Иные межбюджетные трансферты из бюджета Васильевского сельского поселения на исполнение переданных полномочий по осуществлению внешнего муниципального финансового контроля</t>
  </si>
  <si>
    <t>Иные межбюджетные трансферты из бюджета Васильевского сельского поселения на исполнение переданных полномочий по  по контролю за исполнением бюджета поселения</t>
  </si>
  <si>
    <t>Мероприятия по благоустройству в рамках поддержки  местных инициатив "Благоустройство мемориала воинской Славы с. Васильевское"</t>
  </si>
  <si>
    <t>Мероприятия по благоустройству в рамках поддержки  местных инициатив "Благоустройство мемориала воинской Славы с. Васильевское"(Закупка товаров, работ и услуг для государственных (муниципальных) нужд</t>
  </si>
  <si>
    <t>-</t>
  </si>
  <si>
    <t>Утверждено           (руб.)</t>
  </si>
  <si>
    <t>Исполнено                     (руб.)</t>
  </si>
  <si>
    <t>% исполнения</t>
  </si>
  <si>
    <t xml:space="preserve"> Муниципальная программа "Обеспечение мероприятий в области пожарной безопасности на территории  Васильевского сельского поселения" </t>
  </si>
  <si>
    <t xml:space="preserve">Подпрограмма "Обеспечение мероприятий в области пожарной безопасности на территории  Васильевского сельского поселения" </t>
  </si>
  <si>
    <t>Муниципальная программа " Благоустройство и озеленение  Васильевского сельского поселения"</t>
  </si>
  <si>
    <t xml:space="preserve">Подпрограмма "Организация благоустройства и озеленения территории  Васильевского сельского поселения"  </t>
  </si>
  <si>
    <t>Подпрограмма "Формирование современной городской среды в Васильевком сельском поселении"</t>
  </si>
  <si>
    <t>02.6.00.00000</t>
  </si>
  <si>
    <t>Основное направление "Формирование современной городской среды в Васильевком сельском поселении"</t>
  </si>
  <si>
    <t>02.6.F2.00000</t>
  </si>
  <si>
    <t>Реализация программы формирования современной городской среды</t>
  </si>
  <si>
    <t>02.6.F255550</t>
  </si>
  <si>
    <t>Реализация программы формирования современной городской среды (Закупка товаров, работ и услуг для государственных (муниципальных) нужд</t>
  </si>
  <si>
    <t xml:space="preserve">Муниципальная программа "Управление имуществом  и земельными ресурсами муниципального образования Васильевское сельское поселение" </t>
  </si>
  <si>
    <t>Муниципальная программа "Развитие культуры и спорта в Васильевском сельском поселении"</t>
  </si>
  <si>
    <t>Подпрограмма "Обеспечение деятельности, сохранение и развитие учреждений культуры на территории Васильевского сельского поселения" муниципальной программы "Развитие культуры и спорта на территории Васильевского сельского поселения"</t>
  </si>
  <si>
    <t>05.0.00.00000</t>
  </si>
  <si>
    <t>Подпрограмма "Обеспечение энергосбережения и энергетической эффективности в васильевском сельском поселении"</t>
  </si>
  <si>
    <t>05.1.00.00000</t>
  </si>
  <si>
    <t>Муниципальная программа "Развитие муниципального управления"</t>
  </si>
  <si>
    <t>Подпрограмма "Обеспечение деятельности и функций администрации Васильевского сельского поселения" муниципальной программы "Развитие муниципального управления"</t>
  </si>
  <si>
    <t>33.9.00.00011</t>
  </si>
  <si>
    <t>33.9.00.00012</t>
  </si>
  <si>
    <t>Отчет об исполнении бюджета по муниципальным программам на 01.07.2023 г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</si>
</sst>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_-* #,##0_р_._-;\-* #,##0_р_._-;_-* &quot;-&quot;??_р_._-;_-@_-"/>
    <numFmt numFmtId="179" formatCode="[$-FC19]d\ mmmm\ yyyy\ &quot;г.&quot;"/>
    <numFmt numFmtId="180" formatCode="d/m/yy;@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000_р_._-;\-* #,##0.0000_р_._-;_-* &quot;-&quot;????_р_._-;_-@_-"/>
    <numFmt numFmtId="184" formatCode="_-* #,##0.000_р_._-;\-* #,##0.000_р_._-;_-* &quot;-&quot;????_р_._-;_-@_-"/>
    <numFmt numFmtId="185" formatCode="_-* #,##0.00_р_._-;\-* #,##0.00_р_._-;_-* &quot;-&quot;????_р_._-;_-@_-"/>
    <numFmt numFmtId="186" formatCode="0.000"/>
    <numFmt numFmtId="187" formatCode="#,##0_ ;\-#,##0\ "/>
    <numFmt numFmtId="188" formatCode="#,##0.00_ ;\-#,##0.00\ "/>
    <numFmt numFmtId="189" formatCode="_ * #,##0.00_ ;_ * \-#,##0.00_ ;_ * &quot;-&quot;??_ ;_ @_ "/>
    <numFmt numFmtId="190" formatCode="_(\$* #,##0.00_);_(\$* \(#,##0.00\);_(\$* &quot;-&quot;??_);_(@_)"/>
    <numFmt numFmtId="191" formatCode="_ * #,##0_ ;_ * \-#,##0_ ;_ * &quot;-&quot;_ ;_ @_ "/>
    <numFmt numFmtId="192" formatCode="_(\$* #,##0_);_(\$* \(#,##0\);_(\$* &quot;-&quot;_);_(@_)"/>
    <numFmt numFmtId="193" formatCode="#,##0.00_р_."/>
    <numFmt numFmtId="194" formatCode="#,##0.00&quot;р.&quot;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i/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/>
    </xf>
    <xf numFmtId="43" fontId="0" fillId="0" borderId="10" xfId="62" applyNumberFormat="1" applyFont="1" applyBorder="1" applyAlignment="1">
      <alignment/>
    </xf>
    <xf numFmtId="43" fontId="0" fillId="0" borderId="10" xfId="62" applyNumberFormat="1" applyFont="1" applyBorder="1" applyAlignment="1">
      <alignment wrapText="1"/>
    </xf>
    <xf numFmtId="43" fontId="3" fillId="0" borderId="10" xfId="62" applyNumberFormat="1" applyFont="1" applyBorder="1" applyAlignment="1">
      <alignment horizontal="right" wrapText="1"/>
    </xf>
    <xf numFmtId="43" fontId="4" fillId="0" borderId="10" xfId="62" applyNumberFormat="1" applyFont="1" applyBorder="1" applyAlignment="1">
      <alignment/>
    </xf>
    <xf numFmtId="0" fontId="4" fillId="0" borderId="0" xfId="0" applyFont="1" applyAlignment="1">
      <alignment/>
    </xf>
    <xf numFmtId="43" fontId="0" fillId="34" borderId="10" xfId="62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33" borderId="10" xfId="0" applyNumberFormat="1" applyFont="1" applyFill="1" applyBorder="1" applyAlignment="1">
      <alignment horizontal="left" vertical="center" wrapText="1"/>
    </xf>
    <xf numFmtId="43" fontId="0" fillId="0" borderId="10" xfId="62" applyNumberFormat="1" applyFont="1" applyBorder="1" applyAlignment="1">
      <alignment/>
    </xf>
    <xf numFmtId="0" fontId="0" fillId="0" borderId="0" xfId="0" applyFont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wrapText="1"/>
    </xf>
    <xf numFmtId="0" fontId="3" fillId="36" borderId="0" xfId="0" applyFont="1" applyFill="1" applyAlignment="1">
      <alignment/>
    </xf>
    <xf numFmtId="0" fontId="11" fillId="0" borderId="11" xfId="0" applyFont="1" applyBorder="1" applyAlignment="1">
      <alignment horizontal="justify" vertical="center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37" borderId="10" xfId="0" applyNumberFormat="1" applyFont="1" applyFill="1" applyBorder="1" applyAlignment="1">
      <alignment horizontal="left" vertical="center" wrapText="1"/>
    </xf>
    <xf numFmtId="43" fontId="3" fillId="37" borderId="10" xfId="62" applyNumberFormat="1" applyFont="1" applyFill="1" applyBorder="1" applyAlignment="1">
      <alignment/>
    </xf>
    <xf numFmtId="0" fontId="3" fillId="37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2" fontId="3" fillId="37" borderId="10" xfId="62" applyNumberFormat="1" applyFont="1" applyFill="1" applyBorder="1" applyAlignment="1">
      <alignment vertical="center"/>
    </xf>
    <xf numFmtId="0" fontId="0" fillId="34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2" fontId="0" fillId="34" borderId="10" xfId="62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0" fillId="0" borderId="10" xfId="62" applyNumberFormat="1" applyFon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2" fontId="4" fillId="37" borderId="10" xfId="62" applyNumberFormat="1" applyFont="1" applyFill="1" applyBorder="1" applyAlignment="1">
      <alignment vertical="center"/>
    </xf>
    <xf numFmtId="0" fontId="0" fillId="35" borderId="10" xfId="0" applyFill="1" applyBorder="1" applyAlignment="1">
      <alignment horizontal="left" vertical="center" wrapText="1"/>
    </xf>
    <xf numFmtId="49" fontId="0" fillId="35" borderId="10" xfId="0" applyNumberForma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2" fontId="0" fillId="35" borderId="10" xfId="62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2" fontId="0" fillId="0" borderId="10" xfId="62" applyNumberFormat="1" applyFont="1" applyBorder="1" applyAlignment="1">
      <alignment vertical="center"/>
    </xf>
    <xf numFmtId="2" fontId="4" fillId="0" borderId="10" xfId="62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4" borderId="10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37" borderId="10" xfId="0" applyFont="1" applyFill="1" applyBorder="1" applyAlignment="1">
      <alignment vertical="center" wrapText="1"/>
    </xf>
    <xf numFmtId="0" fontId="5" fillId="37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35" borderId="10" xfId="0" applyFill="1" applyBorder="1" applyAlignment="1">
      <alignment horizontal="center" vertical="center"/>
    </xf>
    <xf numFmtId="0" fontId="4" fillId="37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2" fontId="4" fillId="35" borderId="10" xfId="62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2" fontId="3" fillId="35" borderId="10" xfId="62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0" fillId="0" borderId="10" xfId="62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35" borderId="10" xfId="0" applyFont="1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5" borderId="10" xfId="0" applyFill="1" applyBorder="1" applyAlignment="1">
      <alignment vertical="center"/>
    </xf>
    <xf numFmtId="2" fontId="3" fillId="35" borderId="10" xfId="62" applyNumberFormat="1" applyFont="1" applyFill="1" applyBorder="1" applyAlignment="1">
      <alignment horizontal="right" vertical="center" wrapText="1"/>
    </xf>
    <xf numFmtId="2" fontId="0" fillId="35" borderId="10" xfId="62" applyNumberFormat="1" applyFont="1" applyFill="1" applyBorder="1" applyAlignment="1">
      <alignment vertical="center"/>
    </xf>
    <xf numFmtId="43" fontId="0" fillId="37" borderId="10" xfId="62" applyNumberFormat="1" applyFont="1" applyFill="1" applyBorder="1" applyAlignment="1">
      <alignment/>
    </xf>
    <xf numFmtId="43" fontId="0" fillId="36" borderId="10" xfId="62" applyNumberFormat="1" applyFont="1" applyFill="1" applyBorder="1" applyAlignment="1">
      <alignment wrapText="1"/>
    </xf>
    <xf numFmtId="43" fontId="0" fillId="36" borderId="10" xfId="62" applyNumberFormat="1" applyFont="1" applyFill="1" applyBorder="1" applyAlignment="1">
      <alignment/>
    </xf>
    <xf numFmtId="43" fontId="3" fillId="36" borderId="10" xfId="62" applyNumberFormat="1" applyFont="1" applyFill="1" applyBorder="1" applyAlignment="1">
      <alignment/>
    </xf>
    <xf numFmtId="43" fontId="0" fillId="36" borderId="10" xfId="62" applyNumberFormat="1" applyFont="1" applyFill="1" applyBorder="1" applyAlignment="1">
      <alignment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0" fillId="0" borderId="0" xfId="0" applyAlignment="1">
      <alignment horizontal="righ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D110"/>
  <sheetViews>
    <sheetView tabSelected="1" zoomScalePageLayoutView="0" workbookViewId="0" topLeftCell="A105">
      <selection activeCell="F86" sqref="F86"/>
    </sheetView>
  </sheetViews>
  <sheetFormatPr defaultColWidth="9.00390625" defaultRowHeight="12.75"/>
  <cols>
    <col min="1" max="1" width="47.125" style="0" customWidth="1"/>
    <col min="2" max="2" width="13.75390625" style="0" customWidth="1"/>
    <col min="3" max="3" width="6.75390625" style="0" customWidth="1"/>
    <col min="4" max="4" width="16.375" style="0" customWidth="1"/>
    <col min="5" max="5" width="15.875" style="0" customWidth="1"/>
    <col min="6" max="6" width="10.875" style="0" customWidth="1"/>
    <col min="31" max="31" width="9.125" style="14" customWidth="1"/>
  </cols>
  <sheetData>
    <row r="2" spans="4:5" ht="12.75">
      <c r="D2" s="90"/>
      <c r="E2" s="90"/>
    </row>
    <row r="3" spans="1:5" ht="12.75">
      <c r="A3" s="88" t="s">
        <v>174</v>
      </c>
      <c r="B3" s="88"/>
      <c r="C3" s="88"/>
      <c r="D3" s="88"/>
      <c r="E3" s="89"/>
    </row>
    <row r="4" spans="1:5" ht="12.75">
      <c r="A4" s="89"/>
      <c r="B4" s="89"/>
      <c r="C4" s="89"/>
      <c r="D4" s="89"/>
      <c r="E4" s="89"/>
    </row>
    <row r="5" spans="1:5" ht="12.75" customHeight="1">
      <c r="A5" s="89"/>
      <c r="B5" s="89"/>
      <c r="C5" s="89"/>
      <c r="D5" s="89"/>
      <c r="E5" s="89"/>
    </row>
    <row r="6" spans="1:5" ht="0.75" customHeight="1">
      <c r="A6" s="89"/>
      <c r="B6" s="89"/>
      <c r="C6" s="89"/>
      <c r="D6" s="89"/>
      <c r="E6" s="89"/>
    </row>
    <row r="7" spans="1:5" ht="12.75" hidden="1">
      <c r="A7" s="89"/>
      <c r="B7" s="89"/>
      <c r="C7" s="89"/>
      <c r="D7" s="89"/>
      <c r="E7" s="89"/>
    </row>
    <row r="9" ht="2.25" customHeight="1"/>
    <row r="10" spans="1:6" ht="36.75" customHeight="1">
      <c r="A10" s="4" t="s">
        <v>0</v>
      </c>
      <c r="B10" s="3" t="s">
        <v>1</v>
      </c>
      <c r="C10" s="3" t="s">
        <v>2</v>
      </c>
      <c r="D10" s="3" t="s">
        <v>150</v>
      </c>
      <c r="E10" s="3" t="s">
        <v>151</v>
      </c>
      <c r="F10" s="3" t="s">
        <v>152</v>
      </c>
    </row>
    <row r="11" spans="1:6" ht="42.75" customHeight="1">
      <c r="A11" s="29" t="s">
        <v>153</v>
      </c>
      <c r="B11" s="30" t="s">
        <v>5</v>
      </c>
      <c r="C11" s="31"/>
      <c r="D11" s="32">
        <f>D12</f>
        <v>244000</v>
      </c>
      <c r="E11" s="32">
        <f>E12</f>
        <v>11000</v>
      </c>
      <c r="F11" s="28">
        <f>SUM(F12)</f>
        <v>4.508196721311475</v>
      </c>
    </row>
    <row r="12" spans="1:47" s="13" customFormat="1" ht="43.5" customHeight="1">
      <c r="A12" s="33" t="s">
        <v>154</v>
      </c>
      <c r="B12" s="34" t="s">
        <v>6</v>
      </c>
      <c r="C12" s="35"/>
      <c r="D12" s="36">
        <f>SUM(D13)</f>
        <v>244000</v>
      </c>
      <c r="E12" s="36">
        <f>SUM(E13)</f>
        <v>11000</v>
      </c>
      <c r="F12" s="12">
        <f>SUM(E12/D12*100)</f>
        <v>4.508196721311475</v>
      </c>
      <c r="G12" s="14"/>
      <c r="H12" s="14"/>
      <c r="I12" s="14"/>
      <c r="J12" s="14"/>
      <c r="K12" s="14"/>
      <c r="L12" s="14"/>
      <c r="M12" s="14"/>
      <c r="N12" s="14"/>
      <c r="O12" s="14"/>
      <c r="P12"/>
      <c r="Q12"/>
      <c r="R12"/>
      <c r="S12"/>
      <c r="T12"/>
      <c r="U12"/>
      <c r="V12"/>
      <c r="W12"/>
      <c r="X12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</row>
    <row r="13" spans="1:47" ht="38.25">
      <c r="A13" s="37" t="s">
        <v>20</v>
      </c>
      <c r="B13" s="38" t="s">
        <v>7</v>
      </c>
      <c r="C13" s="39"/>
      <c r="D13" s="40">
        <f>D14</f>
        <v>244000</v>
      </c>
      <c r="E13" s="40">
        <f>E14</f>
        <v>11000</v>
      </c>
      <c r="F13" s="7"/>
      <c r="Y13" s="14"/>
      <c r="Z13" s="14"/>
      <c r="AA13" s="14"/>
      <c r="AB13" s="14"/>
      <c r="AC13" s="14"/>
      <c r="AD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</row>
    <row r="14" spans="1:47" ht="30.75" customHeight="1">
      <c r="A14" s="41" t="s">
        <v>23</v>
      </c>
      <c r="B14" s="42" t="s">
        <v>21</v>
      </c>
      <c r="C14" s="39"/>
      <c r="D14" s="40">
        <f>SUM(D15:D15)</f>
        <v>244000</v>
      </c>
      <c r="E14" s="40">
        <f>SUM(E15:E15)</f>
        <v>11000</v>
      </c>
      <c r="F14" s="7"/>
      <c r="Y14" s="14"/>
      <c r="Z14" s="14"/>
      <c r="AA14" s="14"/>
      <c r="AB14" s="14"/>
      <c r="AC14" s="14"/>
      <c r="AD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</row>
    <row r="15" spans="1:47" ht="51.75" customHeight="1">
      <c r="A15" s="2" t="s">
        <v>111</v>
      </c>
      <c r="B15" s="42" t="s">
        <v>21</v>
      </c>
      <c r="C15" s="39">
        <v>200</v>
      </c>
      <c r="D15" s="40">
        <v>244000</v>
      </c>
      <c r="E15" s="40">
        <v>11000</v>
      </c>
      <c r="F15" s="7"/>
      <c r="Y15" s="14"/>
      <c r="Z15" s="14"/>
      <c r="AA15" s="14"/>
      <c r="AB15" s="14"/>
      <c r="AC15" s="14"/>
      <c r="AD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</row>
    <row r="16" spans="1:47" s="11" customFormat="1" ht="44.25" customHeight="1">
      <c r="A16" s="27" t="s">
        <v>155</v>
      </c>
      <c r="B16" s="31" t="s">
        <v>9</v>
      </c>
      <c r="C16" s="31"/>
      <c r="D16" s="43">
        <f>(D17+D21+D27+D31+D39)</f>
        <v>17900718.060000002</v>
      </c>
      <c r="E16" s="43">
        <f>(E17+E21+E27+E31+E39)</f>
        <v>937419.8200000001</v>
      </c>
      <c r="F16" s="28">
        <f>SUM(F17)</f>
        <v>62.53763</v>
      </c>
      <c r="P16"/>
      <c r="Q16"/>
      <c r="R16"/>
      <c r="S16"/>
      <c r="T16"/>
      <c r="U16"/>
      <c r="V16"/>
      <c r="W16"/>
      <c r="X16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</row>
    <row r="17" spans="1:47" ht="48.75" customHeight="1">
      <c r="A17" s="44" t="s">
        <v>22</v>
      </c>
      <c r="B17" s="45" t="s">
        <v>8</v>
      </c>
      <c r="C17" s="46"/>
      <c r="D17" s="47">
        <f>D18</f>
        <v>900000</v>
      </c>
      <c r="E17" s="47">
        <f>E18</f>
        <v>562838.67</v>
      </c>
      <c r="F17" s="12">
        <f>SUM(E17/D17*100)</f>
        <v>62.53763</v>
      </c>
      <c r="P17" s="17"/>
      <c r="Q17" s="17"/>
      <c r="R17" s="17"/>
      <c r="S17" s="17"/>
      <c r="T17" s="17"/>
      <c r="U17" s="17"/>
      <c r="V17" s="17"/>
      <c r="W17" s="17"/>
      <c r="X17" s="17"/>
      <c r="Y17" s="14"/>
      <c r="Z17" s="14"/>
      <c r="AA17" s="14"/>
      <c r="AB17" s="14"/>
      <c r="AC17" s="14"/>
      <c r="AD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</row>
    <row r="18" spans="1:47" s="17" customFormat="1" ht="33" customHeight="1">
      <c r="A18" s="15" t="s">
        <v>24</v>
      </c>
      <c r="B18" s="48" t="s">
        <v>25</v>
      </c>
      <c r="C18" s="48"/>
      <c r="D18" s="49">
        <f>SUM(D19)</f>
        <v>900000</v>
      </c>
      <c r="E18" s="49">
        <f>SUM(E19)</f>
        <v>562838.67</v>
      </c>
      <c r="F18" s="16"/>
      <c r="P18" s="11"/>
      <c r="Q18" s="11"/>
      <c r="R18" s="11"/>
      <c r="S18" s="11"/>
      <c r="T18" s="11"/>
      <c r="U18" s="11"/>
      <c r="V18" s="11"/>
      <c r="W18" s="11"/>
      <c r="X18" s="11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</row>
    <row r="19" spans="1:47" s="11" customFormat="1" ht="20.25" customHeight="1">
      <c r="A19" s="15" t="s">
        <v>26</v>
      </c>
      <c r="B19" s="48" t="s">
        <v>27</v>
      </c>
      <c r="C19" s="39"/>
      <c r="D19" s="40">
        <f>SUM(D20)</f>
        <v>900000</v>
      </c>
      <c r="E19" s="40">
        <f>SUM(E20)</f>
        <v>562838.67</v>
      </c>
      <c r="F19" s="7"/>
      <c r="P19"/>
      <c r="Q19"/>
      <c r="R19"/>
      <c r="S19"/>
      <c r="T19"/>
      <c r="U19"/>
      <c r="V19"/>
      <c r="W19"/>
      <c r="X19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</row>
    <row r="20" spans="1:47" ht="47.25" customHeight="1">
      <c r="A20" s="2" t="s">
        <v>112</v>
      </c>
      <c r="B20" s="48" t="s">
        <v>27</v>
      </c>
      <c r="C20" s="39">
        <v>200</v>
      </c>
      <c r="D20" s="40">
        <v>900000</v>
      </c>
      <c r="E20" s="40">
        <v>562838.67</v>
      </c>
      <c r="F20" s="7"/>
      <c r="P20" s="14"/>
      <c r="Q20" s="11"/>
      <c r="R20" s="11"/>
      <c r="S20" s="11"/>
      <c r="T20" s="11"/>
      <c r="U20" s="11"/>
      <c r="V20" s="11"/>
      <c r="W20" s="11"/>
      <c r="X20" s="14"/>
      <c r="Y20" s="14"/>
      <c r="Z20" s="14"/>
      <c r="AA20" s="14"/>
      <c r="AB20" s="14"/>
      <c r="AC20" s="14"/>
      <c r="AD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</row>
    <row r="21" spans="1:47" s="13" customFormat="1" ht="33.75" customHeight="1">
      <c r="A21" s="33" t="s">
        <v>156</v>
      </c>
      <c r="B21" s="34" t="s">
        <v>28</v>
      </c>
      <c r="C21" s="35"/>
      <c r="D21" s="36">
        <f>SUM(D22)</f>
        <v>968802.94</v>
      </c>
      <c r="E21" s="36">
        <f>SUM(E22)</f>
        <v>293088.4</v>
      </c>
      <c r="F21" s="12">
        <f>SUM(E21/D21*100)</f>
        <v>30.252633213520184</v>
      </c>
      <c r="G21" s="14"/>
      <c r="H21" s="14"/>
      <c r="I21" s="14"/>
      <c r="J21" s="14"/>
      <c r="K21" s="14"/>
      <c r="L21" s="14"/>
      <c r="M21" s="14"/>
      <c r="N21" s="14"/>
      <c r="O21" s="14"/>
      <c r="P21" s="11"/>
      <c r="Q21"/>
      <c r="R21"/>
      <c r="S21"/>
      <c r="T21"/>
      <c r="U21"/>
      <c r="V21"/>
      <c r="W21"/>
      <c r="X21" s="11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</row>
    <row r="22" spans="1:47" s="11" customFormat="1" ht="42.75" customHeight="1">
      <c r="A22" s="37" t="s">
        <v>73</v>
      </c>
      <c r="B22" s="38" t="s">
        <v>29</v>
      </c>
      <c r="C22" s="38"/>
      <c r="D22" s="50">
        <f>D23</f>
        <v>968802.94</v>
      </c>
      <c r="E22" s="50">
        <f>E23</f>
        <v>293088.4</v>
      </c>
      <c r="F22" s="10"/>
      <c r="P22"/>
      <c r="Q22"/>
      <c r="R22"/>
      <c r="S22"/>
      <c r="T22"/>
      <c r="U22"/>
      <c r="V22"/>
      <c r="W22"/>
      <c r="X22"/>
      <c r="Y22" s="1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</row>
    <row r="23" spans="1:47" ht="30.75" customHeight="1">
      <c r="A23" s="41" t="s">
        <v>74</v>
      </c>
      <c r="B23" s="51" t="s">
        <v>30</v>
      </c>
      <c r="C23" s="39"/>
      <c r="D23" s="40">
        <f>SUM(D24+D25)</f>
        <v>968802.94</v>
      </c>
      <c r="E23" s="40">
        <f>SUM(E24+E25)</f>
        <v>293088.4</v>
      </c>
      <c r="F23" s="7"/>
      <c r="Y23" s="24"/>
      <c r="Z23" s="14"/>
      <c r="AA23" s="14"/>
      <c r="AB23" s="14"/>
      <c r="AC23" s="14"/>
      <c r="AD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</row>
    <row r="24" spans="1:47" ht="30.75" customHeight="1">
      <c r="A24" s="2" t="s">
        <v>113</v>
      </c>
      <c r="B24" s="51" t="s">
        <v>30</v>
      </c>
      <c r="C24" s="39">
        <v>200</v>
      </c>
      <c r="D24" s="40">
        <v>968802.94</v>
      </c>
      <c r="E24" s="40">
        <v>293088.4</v>
      </c>
      <c r="F24" s="7"/>
      <c r="Y24" s="14"/>
      <c r="Z24" s="14"/>
      <c r="AA24" s="14"/>
      <c r="AB24" s="14"/>
      <c r="AC24" s="14"/>
      <c r="AD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</row>
    <row r="25" spans="1:47" ht="53.25" customHeight="1">
      <c r="A25" s="41" t="s">
        <v>114</v>
      </c>
      <c r="B25" s="51" t="s">
        <v>103</v>
      </c>
      <c r="C25" s="39"/>
      <c r="D25" s="40">
        <v>0</v>
      </c>
      <c r="E25" s="40">
        <v>0</v>
      </c>
      <c r="F25" s="7"/>
      <c r="P25" s="11"/>
      <c r="X25" s="11"/>
      <c r="Y25" s="14"/>
      <c r="Z25" s="14"/>
      <c r="AA25" s="14"/>
      <c r="AB25" s="14"/>
      <c r="AC25" s="14"/>
      <c r="AD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</row>
    <row r="26" spans="1:130" s="13" customFormat="1" ht="67.5" customHeight="1">
      <c r="A26" s="2" t="s">
        <v>115</v>
      </c>
      <c r="B26" s="51" t="s">
        <v>103</v>
      </c>
      <c r="C26" s="39">
        <v>200</v>
      </c>
      <c r="D26" s="40">
        <v>0</v>
      </c>
      <c r="E26" s="40">
        <v>0</v>
      </c>
      <c r="F26" s="7"/>
      <c r="G26" s="14"/>
      <c r="H26" s="14"/>
      <c r="I26" s="14"/>
      <c r="J26" s="14"/>
      <c r="K26" s="14"/>
      <c r="L26" s="14"/>
      <c r="M26" s="14"/>
      <c r="N26" s="14"/>
      <c r="O26" s="14"/>
      <c r="P26"/>
      <c r="Q26"/>
      <c r="R26"/>
      <c r="S26"/>
      <c r="T26"/>
      <c r="U26"/>
      <c r="V26"/>
      <c r="W26"/>
      <c r="X26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</row>
    <row r="27" spans="1:130" s="11" customFormat="1" ht="42.75" customHeight="1">
      <c r="A27" s="52" t="s">
        <v>76</v>
      </c>
      <c r="B27" s="34" t="s">
        <v>77</v>
      </c>
      <c r="C27" s="35"/>
      <c r="D27" s="36">
        <f>SUM(D28)</f>
        <v>163852.69</v>
      </c>
      <c r="E27" s="36">
        <f>SUM(E28)</f>
        <v>81492.75</v>
      </c>
      <c r="F27" s="12">
        <f>SUM(E27/D27*100)</f>
        <v>49.735375110411674</v>
      </c>
      <c r="P27"/>
      <c r="X27"/>
      <c r="Y27" s="1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</row>
    <row r="28" spans="1:130" ht="42" customHeight="1">
      <c r="A28" s="37" t="s">
        <v>79</v>
      </c>
      <c r="B28" s="38" t="s">
        <v>78</v>
      </c>
      <c r="C28" s="38"/>
      <c r="D28" s="50">
        <f>D29</f>
        <v>163852.69</v>
      </c>
      <c r="E28" s="50">
        <f>E29</f>
        <v>81492.75</v>
      </c>
      <c r="F28" s="10"/>
      <c r="P28" s="11"/>
      <c r="X28" s="11"/>
      <c r="Y28" s="24"/>
      <c r="Z28" s="14"/>
      <c r="AA28" s="14"/>
      <c r="AB28" s="14"/>
      <c r="AC28" s="14"/>
      <c r="AD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</row>
    <row r="29" spans="1:130" ht="27" customHeight="1">
      <c r="A29" s="41" t="s">
        <v>80</v>
      </c>
      <c r="B29" s="51" t="s">
        <v>81</v>
      </c>
      <c r="C29" s="39"/>
      <c r="D29" s="40">
        <f>D30</f>
        <v>163852.69</v>
      </c>
      <c r="E29" s="40">
        <f>E30</f>
        <v>81492.75</v>
      </c>
      <c r="F29" s="7"/>
      <c r="Y29" s="14"/>
      <c r="Z29" s="14"/>
      <c r="AA29" s="14"/>
      <c r="AB29" s="14"/>
      <c r="AC29" s="14"/>
      <c r="AD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</row>
    <row r="30" spans="1:130" s="13" customFormat="1" ht="42.75" customHeight="1">
      <c r="A30" s="53" t="s">
        <v>4</v>
      </c>
      <c r="B30" s="51" t="s">
        <v>81</v>
      </c>
      <c r="C30" s="39">
        <v>200</v>
      </c>
      <c r="D30" s="40">
        <v>163852.69</v>
      </c>
      <c r="E30" s="40">
        <v>81492.75</v>
      </c>
      <c r="F30" s="7"/>
      <c r="G30" s="14"/>
      <c r="H30" s="14"/>
      <c r="I30" s="14"/>
      <c r="J30" s="14"/>
      <c r="K30" s="14"/>
      <c r="L30" s="14"/>
      <c r="M30" s="14"/>
      <c r="N30" s="14"/>
      <c r="O30" s="14"/>
      <c r="P30"/>
      <c r="Q30"/>
      <c r="R30"/>
      <c r="S30"/>
      <c r="T30"/>
      <c r="U30"/>
      <c r="V30"/>
      <c r="W30"/>
      <c r="X30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</row>
    <row r="31" spans="1:130" s="11" customFormat="1" ht="42.75" customHeight="1">
      <c r="A31" s="52" t="s">
        <v>82</v>
      </c>
      <c r="B31" s="34" t="s">
        <v>85</v>
      </c>
      <c r="C31" s="35"/>
      <c r="D31" s="36">
        <f>SUM(D32)</f>
        <v>109172.8</v>
      </c>
      <c r="E31" s="36">
        <f>SUM(E32)</f>
        <v>0</v>
      </c>
      <c r="F31" s="12">
        <f>SUM(E31/D31*100)</f>
        <v>0</v>
      </c>
      <c r="P31"/>
      <c r="Q31"/>
      <c r="R31"/>
      <c r="S31"/>
      <c r="T31"/>
      <c r="U31"/>
      <c r="V31"/>
      <c r="W31"/>
      <c r="X31"/>
      <c r="Y31" s="1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</row>
    <row r="32" spans="1:47" ht="30.75" customHeight="1">
      <c r="A32" s="37" t="s">
        <v>83</v>
      </c>
      <c r="B32" s="38" t="s">
        <v>86</v>
      </c>
      <c r="C32" s="38"/>
      <c r="D32" s="50">
        <f>D33</f>
        <v>109172.8</v>
      </c>
      <c r="E32" s="50">
        <f>E33</f>
        <v>0</v>
      </c>
      <c r="F32" s="10"/>
      <c r="Y32" s="24"/>
      <c r="Z32" s="14"/>
      <c r="AA32" s="14"/>
      <c r="AB32" s="14"/>
      <c r="AC32" s="14"/>
      <c r="AD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</row>
    <row r="33" spans="1:47" ht="38.25" customHeight="1">
      <c r="A33" s="41" t="s">
        <v>84</v>
      </c>
      <c r="B33" s="51" t="s">
        <v>87</v>
      </c>
      <c r="C33" s="39"/>
      <c r="D33" s="40">
        <f>D34</f>
        <v>109172.8</v>
      </c>
      <c r="E33" s="40">
        <f>E34</f>
        <v>0</v>
      </c>
      <c r="F33" s="7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</row>
    <row r="34" spans="1:47" ht="42" customHeight="1">
      <c r="A34" s="54" t="s">
        <v>116</v>
      </c>
      <c r="B34" s="51" t="s">
        <v>87</v>
      </c>
      <c r="C34" s="39">
        <v>200</v>
      </c>
      <c r="D34" s="40">
        <v>109172.8</v>
      </c>
      <c r="E34" s="40">
        <v>0</v>
      </c>
      <c r="F34" s="7"/>
      <c r="P34" s="14"/>
      <c r="Q34" s="11"/>
      <c r="R34" s="11"/>
      <c r="S34" s="11"/>
      <c r="T34" s="11"/>
      <c r="U34" s="11"/>
      <c r="V34" s="11"/>
      <c r="W34" s="11"/>
      <c r="X34" s="14"/>
      <c r="Y34" s="14"/>
      <c r="Z34" s="14"/>
      <c r="AA34" s="14"/>
      <c r="AB34" s="14"/>
      <c r="AC34" s="14"/>
      <c r="AD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</row>
    <row r="35" spans="1:47" ht="49.5" customHeight="1">
      <c r="A35" s="52" t="s">
        <v>107</v>
      </c>
      <c r="B35" s="34" t="s">
        <v>108</v>
      </c>
      <c r="C35" s="35"/>
      <c r="D35" s="36">
        <f aca="true" t="shared" si="0" ref="D35:E37">SUM(D36)</f>
        <v>0</v>
      </c>
      <c r="E35" s="36">
        <f t="shared" si="0"/>
        <v>0</v>
      </c>
      <c r="F35" s="12"/>
      <c r="P35" s="11"/>
      <c r="X35" s="11"/>
      <c r="Y35" s="14"/>
      <c r="Z35" s="14"/>
      <c r="AA35" s="14"/>
      <c r="AB35" s="14"/>
      <c r="AC35" s="14"/>
      <c r="AD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</row>
    <row r="36" spans="1:47" ht="60.75" customHeight="1" thickBot="1">
      <c r="A36" s="37" t="s">
        <v>109</v>
      </c>
      <c r="B36" s="51" t="s">
        <v>110</v>
      </c>
      <c r="C36" s="39"/>
      <c r="D36" s="40">
        <f t="shared" si="0"/>
        <v>0</v>
      </c>
      <c r="E36" s="40">
        <f t="shared" si="0"/>
        <v>0</v>
      </c>
      <c r="F36" s="7"/>
      <c r="Y36" s="14"/>
      <c r="Z36" s="14"/>
      <c r="AA36" s="14"/>
      <c r="AB36" s="14"/>
      <c r="AC36" s="14"/>
      <c r="AD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</row>
    <row r="37" spans="1:186" s="13" customFormat="1" ht="65.25" customHeight="1" thickBot="1">
      <c r="A37" s="23" t="s">
        <v>147</v>
      </c>
      <c r="B37" s="51" t="s">
        <v>106</v>
      </c>
      <c r="C37" s="39"/>
      <c r="D37" s="40">
        <f t="shared" si="0"/>
        <v>0</v>
      </c>
      <c r="E37" s="40">
        <f t="shared" si="0"/>
        <v>0</v>
      </c>
      <c r="F37" s="7"/>
      <c r="G37" s="14"/>
      <c r="H37" s="14"/>
      <c r="I37" s="14"/>
      <c r="J37" s="14"/>
      <c r="K37" s="14"/>
      <c r="L37" s="14"/>
      <c r="M37" s="14"/>
      <c r="N37" s="14"/>
      <c r="O37" s="14"/>
      <c r="P37"/>
      <c r="Q37"/>
      <c r="R37"/>
      <c r="S37"/>
      <c r="T37"/>
      <c r="U37"/>
      <c r="V37"/>
      <c r="W37"/>
      <c r="X37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</row>
    <row r="38" spans="1:47" ht="47.25" customHeight="1" thickBot="1">
      <c r="A38" s="23" t="s">
        <v>148</v>
      </c>
      <c r="B38" s="51" t="s">
        <v>106</v>
      </c>
      <c r="C38" s="39">
        <v>200</v>
      </c>
      <c r="D38" s="40">
        <v>0</v>
      </c>
      <c r="E38" s="40">
        <v>0</v>
      </c>
      <c r="F38" s="7" t="s">
        <v>149</v>
      </c>
      <c r="Y38" s="24"/>
      <c r="Z38" s="14"/>
      <c r="AA38" s="14"/>
      <c r="AB38" s="14"/>
      <c r="AC38" s="14"/>
      <c r="AD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</row>
    <row r="39" spans="1:6" ht="69" customHeight="1">
      <c r="A39" s="52" t="s">
        <v>157</v>
      </c>
      <c r="B39" s="34" t="s">
        <v>158</v>
      </c>
      <c r="C39" s="35"/>
      <c r="D39" s="82">
        <f aca="true" t="shared" si="1" ref="D39:E41">SUM(D40)</f>
        <v>15758889.63</v>
      </c>
      <c r="E39" s="82">
        <f t="shared" si="1"/>
        <v>0</v>
      </c>
      <c r="F39" s="12">
        <f>SUM(E39/D39*100)</f>
        <v>0</v>
      </c>
    </row>
    <row r="40" spans="1:6" ht="41.25" customHeight="1" thickBot="1">
      <c r="A40" s="37" t="s">
        <v>159</v>
      </c>
      <c r="B40" s="51" t="s">
        <v>160</v>
      </c>
      <c r="C40" s="39"/>
      <c r="D40" s="40">
        <f t="shared" si="1"/>
        <v>15758889.63</v>
      </c>
      <c r="E40" s="40">
        <f t="shared" si="1"/>
        <v>0</v>
      </c>
      <c r="F40" s="7" t="s">
        <v>149</v>
      </c>
    </row>
    <row r="41" spans="1:6" ht="31.5" customHeight="1" thickBot="1">
      <c r="A41" s="23" t="s">
        <v>161</v>
      </c>
      <c r="B41" s="51" t="s">
        <v>162</v>
      </c>
      <c r="C41" s="39"/>
      <c r="D41" s="40">
        <f t="shared" si="1"/>
        <v>15758889.63</v>
      </c>
      <c r="E41" s="40">
        <f t="shared" si="1"/>
        <v>0</v>
      </c>
      <c r="F41" s="7" t="s">
        <v>149</v>
      </c>
    </row>
    <row r="42" spans="1:23" ht="49.5" customHeight="1" thickBot="1">
      <c r="A42" s="23" t="s">
        <v>163</v>
      </c>
      <c r="B42" s="51" t="s">
        <v>162</v>
      </c>
      <c r="C42" s="39">
        <v>200</v>
      </c>
      <c r="D42" s="40">
        <v>15758889.63</v>
      </c>
      <c r="E42" s="40">
        <v>0</v>
      </c>
      <c r="F42" s="85">
        <f>SUM(E42/D42*100)</f>
        <v>0</v>
      </c>
      <c r="Q42" s="11"/>
      <c r="R42" s="11"/>
      <c r="S42" s="11"/>
      <c r="T42" s="11"/>
      <c r="U42" s="11"/>
      <c r="V42" s="11"/>
      <c r="W42" s="11"/>
    </row>
    <row r="43" spans="1:24" ht="49.5" customHeight="1">
      <c r="A43" s="55" t="s">
        <v>164</v>
      </c>
      <c r="B43" s="30" t="s">
        <v>10</v>
      </c>
      <c r="C43" s="56"/>
      <c r="D43" s="32">
        <f>SUM(D46)</f>
        <v>10000</v>
      </c>
      <c r="E43" s="32">
        <f>SUM(E46)</f>
        <v>0</v>
      </c>
      <c r="F43" s="83">
        <f>SUM(E43/D43*100)</f>
        <v>0</v>
      </c>
      <c r="P43" s="11"/>
      <c r="X43" s="11"/>
    </row>
    <row r="44" spans="1:23" ht="32.25" customHeight="1">
      <c r="A44" s="57" t="s">
        <v>32</v>
      </c>
      <c r="B44" s="51" t="s">
        <v>31</v>
      </c>
      <c r="C44" s="39"/>
      <c r="D44" s="40">
        <f>SUM(D46)</f>
        <v>10000</v>
      </c>
      <c r="E44" s="40">
        <f>SUM(E46)</f>
        <v>0</v>
      </c>
      <c r="F44" s="7"/>
      <c r="Q44" s="11"/>
      <c r="R44" s="11"/>
      <c r="S44" s="11"/>
      <c r="T44" s="11"/>
      <c r="U44" s="11"/>
      <c r="V44" s="11"/>
      <c r="W44" s="11"/>
    </row>
    <row r="45" spans="1:37" ht="25.5">
      <c r="A45" s="58" t="s">
        <v>33</v>
      </c>
      <c r="B45" s="51" t="s">
        <v>34</v>
      </c>
      <c r="C45" s="39"/>
      <c r="D45" s="40">
        <f>SUM(D46)</f>
        <v>10000</v>
      </c>
      <c r="E45" s="40">
        <f>SUM(E46)</f>
        <v>0</v>
      </c>
      <c r="F45" s="7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F45" s="14"/>
      <c r="AG45" s="14"/>
      <c r="AH45" s="14"/>
      <c r="AI45" s="14"/>
      <c r="AJ45" s="14"/>
      <c r="AK45" s="14"/>
    </row>
    <row r="46" spans="1:37" ht="51">
      <c r="A46" s="53" t="s">
        <v>117</v>
      </c>
      <c r="B46" s="51" t="s">
        <v>34</v>
      </c>
      <c r="C46" s="39">
        <v>200</v>
      </c>
      <c r="D46" s="40">
        <v>10000</v>
      </c>
      <c r="E46" s="40"/>
      <c r="F46" s="86">
        <f>SUM(E46/D46*100)</f>
        <v>0</v>
      </c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F46" s="14"/>
      <c r="AG46" s="14"/>
      <c r="AH46" s="14"/>
      <c r="AI46" s="14"/>
      <c r="AJ46" s="14"/>
      <c r="AK46" s="14"/>
    </row>
    <row r="47" spans="1:37" s="11" customFormat="1" ht="69" customHeight="1">
      <c r="A47" s="29" t="s">
        <v>165</v>
      </c>
      <c r="B47" s="30" t="s">
        <v>11</v>
      </c>
      <c r="C47" s="31"/>
      <c r="D47" s="32">
        <f>SUM(D48+D61)</f>
        <v>4701780</v>
      </c>
      <c r="E47" s="32">
        <f>SUM(E48+E61)</f>
        <v>2346789.7399999998</v>
      </c>
      <c r="F47" s="83">
        <f>SUM(E47/D47*100)</f>
        <v>49.91279345269238</v>
      </c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</row>
    <row r="48" spans="1:37" ht="76.5">
      <c r="A48" s="33" t="s">
        <v>166</v>
      </c>
      <c r="B48" s="34" t="s">
        <v>12</v>
      </c>
      <c r="C48" s="35"/>
      <c r="D48" s="36">
        <f>SUM(D49)</f>
        <v>4617780</v>
      </c>
      <c r="E48" s="36">
        <f>SUM(E49)</f>
        <v>2346789.7399999998</v>
      </c>
      <c r="F48" s="12">
        <f>SUM(E48/D48*100)</f>
        <v>50.820735071831045</v>
      </c>
      <c r="P48" s="24"/>
      <c r="Q48" s="14"/>
      <c r="R48" s="14"/>
      <c r="S48" s="14"/>
      <c r="T48" s="14"/>
      <c r="U48" s="14"/>
      <c r="V48" s="14"/>
      <c r="W48" s="14"/>
      <c r="X48" s="14"/>
      <c r="Y48" s="24"/>
      <c r="Z48" s="14"/>
      <c r="AA48" s="14"/>
      <c r="AB48" s="14"/>
      <c r="AC48" s="14"/>
      <c r="AD48" s="14"/>
      <c r="AF48" s="14"/>
      <c r="AG48" s="14"/>
      <c r="AH48" s="14"/>
      <c r="AI48" s="14"/>
      <c r="AJ48" s="14"/>
      <c r="AK48" s="14"/>
    </row>
    <row r="49" spans="1:37" s="18" customFormat="1" ht="61.5" customHeight="1">
      <c r="A49" s="37" t="s">
        <v>35</v>
      </c>
      <c r="B49" s="38" t="s">
        <v>13</v>
      </c>
      <c r="C49" s="38"/>
      <c r="D49" s="50">
        <f>SUM(D51+D53+D55+D57+D58+D60)</f>
        <v>4617780</v>
      </c>
      <c r="E49" s="50">
        <f>SUM(E51+E53+E55+E57+E58+E60)</f>
        <v>2346789.7399999998</v>
      </c>
      <c r="F49" s="7"/>
      <c r="G49" s="19"/>
      <c r="H49" s="19"/>
      <c r="I49" s="19"/>
      <c r="J49" s="19"/>
      <c r="K49" s="19"/>
      <c r="L49" s="19"/>
      <c r="M49" s="19"/>
      <c r="N49" s="19"/>
      <c r="O49"/>
      <c r="P49" s="14"/>
      <c r="Q49" s="24"/>
      <c r="R49" s="24"/>
      <c r="S49" s="24"/>
      <c r="T49" s="24"/>
      <c r="U49" s="24"/>
      <c r="V49" s="24"/>
      <c r="W49" s="2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</row>
    <row r="50" spans="1:37" ht="63.75">
      <c r="A50" s="41" t="s">
        <v>36</v>
      </c>
      <c r="B50" s="51" t="s">
        <v>37</v>
      </c>
      <c r="C50" s="39"/>
      <c r="D50" s="40">
        <f>SUM(D51)</f>
        <v>3031536.58</v>
      </c>
      <c r="E50" s="40">
        <f>SUM(E51)</f>
        <v>1493719.53</v>
      </c>
      <c r="F50" s="7"/>
      <c r="P50" s="14"/>
      <c r="Q50" s="14"/>
      <c r="R50" s="14"/>
      <c r="S50" s="14"/>
      <c r="T50" s="14"/>
      <c r="U50" s="14"/>
      <c r="V50" s="14"/>
      <c r="W50" s="14"/>
      <c r="X50" s="24"/>
      <c r="Y50" s="14"/>
      <c r="Z50" s="14"/>
      <c r="AA50" s="14"/>
      <c r="AB50" s="14"/>
      <c r="AC50" s="14"/>
      <c r="AD50" s="14"/>
      <c r="AF50" s="14"/>
      <c r="AG50" s="14"/>
      <c r="AH50" s="14"/>
      <c r="AI50" s="14"/>
      <c r="AJ50" s="14"/>
      <c r="AK50" s="14"/>
    </row>
    <row r="51" spans="1:37" ht="127.5">
      <c r="A51" s="41" t="s">
        <v>118</v>
      </c>
      <c r="B51" s="51" t="s">
        <v>37</v>
      </c>
      <c r="C51" s="39">
        <v>100</v>
      </c>
      <c r="D51" s="40">
        <v>3031536.58</v>
      </c>
      <c r="E51" s="40">
        <v>1493719.53</v>
      </c>
      <c r="F51" s="7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F51" s="14"/>
      <c r="AG51" s="14"/>
      <c r="AH51" s="14"/>
      <c r="AI51" s="14"/>
      <c r="AJ51" s="14"/>
      <c r="AK51" s="14"/>
    </row>
    <row r="52" spans="1:37" s="13" customFormat="1" ht="76.5">
      <c r="A52" s="41" t="s">
        <v>119</v>
      </c>
      <c r="B52" s="51" t="s">
        <v>71</v>
      </c>
      <c r="C52" s="39"/>
      <c r="D52" s="40">
        <f>SUM(D53)</f>
        <v>1008034</v>
      </c>
      <c r="E52" s="40">
        <f>SUM(E53)</f>
        <v>504017</v>
      </c>
      <c r="F52" s="7"/>
      <c r="G52" s="14"/>
      <c r="H52" s="14"/>
      <c r="I52" s="14"/>
      <c r="J52" s="14"/>
      <c r="K52" s="14"/>
      <c r="L52" s="14"/>
      <c r="M52" s="14"/>
      <c r="N52" s="14"/>
      <c r="O52" s="11"/>
      <c r="P52" s="2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</row>
    <row r="53" spans="1:37" s="11" customFormat="1" ht="140.25">
      <c r="A53" s="41" t="s">
        <v>120</v>
      </c>
      <c r="B53" s="51" t="s">
        <v>71</v>
      </c>
      <c r="C53" s="39">
        <v>100</v>
      </c>
      <c r="D53" s="40">
        <v>1008034</v>
      </c>
      <c r="E53" s="40">
        <v>504017</v>
      </c>
      <c r="F53" s="7"/>
      <c r="O53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</row>
    <row r="54" spans="1:37" ht="63.75">
      <c r="A54" s="41" t="s">
        <v>39</v>
      </c>
      <c r="B54" s="51" t="s">
        <v>75</v>
      </c>
      <c r="C54" s="39"/>
      <c r="D54" s="40">
        <f>SUM(D55)</f>
        <v>53054.42</v>
      </c>
      <c r="E54" s="40">
        <f>SUM(E55)</f>
        <v>26180.38</v>
      </c>
      <c r="F54" s="7"/>
      <c r="P54" s="14"/>
      <c r="Q54" s="24"/>
      <c r="R54" s="24"/>
      <c r="S54" s="24"/>
      <c r="T54" s="24"/>
      <c r="U54" s="24"/>
      <c r="V54" s="24"/>
      <c r="W54" s="24"/>
      <c r="X54" s="14"/>
      <c r="Y54" s="24"/>
      <c r="Z54" s="14"/>
      <c r="AA54" s="14"/>
      <c r="AB54" s="14"/>
      <c r="AC54" s="14"/>
      <c r="AD54" s="14"/>
      <c r="AF54" s="14"/>
      <c r="AG54" s="14"/>
      <c r="AH54" s="14"/>
      <c r="AI54" s="14"/>
      <c r="AJ54" s="14"/>
      <c r="AK54" s="14"/>
    </row>
    <row r="55" spans="1:37" ht="127.5">
      <c r="A55" s="41" t="s">
        <v>121</v>
      </c>
      <c r="B55" s="51" t="s">
        <v>75</v>
      </c>
      <c r="C55" s="39">
        <v>100</v>
      </c>
      <c r="D55" s="40">
        <v>53054.42</v>
      </c>
      <c r="E55" s="40">
        <v>26180.38</v>
      </c>
      <c r="F55" s="7"/>
      <c r="P55" s="2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F55" s="14"/>
      <c r="AG55" s="14"/>
      <c r="AH55" s="14"/>
      <c r="AI55" s="14"/>
      <c r="AJ55" s="14"/>
      <c r="AK55" s="14"/>
    </row>
    <row r="56" spans="1:37" ht="12.75">
      <c r="A56" s="59" t="s">
        <v>104</v>
      </c>
      <c r="B56" s="51" t="s">
        <v>38</v>
      </c>
      <c r="C56" s="39"/>
      <c r="D56" s="40">
        <f>SUM(D57+D58)</f>
        <v>525155</v>
      </c>
      <c r="E56" s="40">
        <f>SUM(E57+E58)</f>
        <v>322872.83</v>
      </c>
      <c r="F56" s="7"/>
      <c r="O56" s="14"/>
      <c r="P56" s="14"/>
      <c r="Q56" s="14"/>
      <c r="R56" s="14"/>
      <c r="S56" s="14"/>
      <c r="T56" s="14"/>
      <c r="U56" s="14"/>
      <c r="V56" s="14"/>
      <c r="W56" s="14"/>
      <c r="X56" s="24"/>
      <c r="Y56" s="14"/>
      <c r="Z56" s="14"/>
      <c r="AA56" s="14"/>
      <c r="AB56" s="14"/>
      <c r="AC56" s="14"/>
      <c r="AD56" s="14"/>
      <c r="AF56" s="14"/>
      <c r="AG56" s="14"/>
      <c r="AH56" s="14"/>
      <c r="AI56" s="14"/>
      <c r="AJ56" s="14"/>
      <c r="AK56" s="14"/>
    </row>
    <row r="57" spans="1:37" s="13" customFormat="1" ht="51" customHeight="1">
      <c r="A57" s="54" t="s">
        <v>122</v>
      </c>
      <c r="B57" s="51" t="s">
        <v>38</v>
      </c>
      <c r="C57" s="39">
        <v>200</v>
      </c>
      <c r="D57" s="40">
        <v>519555</v>
      </c>
      <c r="E57" s="40">
        <v>318659.83</v>
      </c>
      <c r="F57" s="7"/>
      <c r="G57" s="14"/>
      <c r="H57" s="14"/>
      <c r="I57" s="14"/>
      <c r="J57" s="14"/>
      <c r="K57" s="14"/>
      <c r="L57" s="14"/>
      <c r="M57" s="14"/>
      <c r="N57" s="14"/>
      <c r="O57" s="11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</row>
    <row r="58" spans="1:37" s="11" customFormat="1" ht="86.25" customHeight="1">
      <c r="A58" s="53" t="s">
        <v>123</v>
      </c>
      <c r="B58" s="51" t="s">
        <v>38</v>
      </c>
      <c r="C58" s="39">
        <v>800</v>
      </c>
      <c r="D58" s="40">
        <v>5600</v>
      </c>
      <c r="E58" s="40">
        <v>4213</v>
      </c>
      <c r="F58" s="7"/>
      <c r="O58"/>
      <c r="P58" s="14"/>
      <c r="Q58" s="24"/>
      <c r="R58" s="24"/>
      <c r="S58" s="24"/>
      <c r="T58" s="24"/>
      <c r="U58" s="24"/>
      <c r="V58" s="24"/>
      <c r="W58" s="24"/>
      <c r="X58" s="14"/>
      <c r="Y58" s="1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</row>
    <row r="59" spans="1:37" ht="47.25" customHeight="1">
      <c r="A59" s="60" t="s">
        <v>102</v>
      </c>
      <c r="B59" s="51" t="s">
        <v>105</v>
      </c>
      <c r="C59" s="39">
        <v>200</v>
      </c>
      <c r="D59" s="40">
        <v>0</v>
      </c>
      <c r="E59" s="40">
        <v>0</v>
      </c>
      <c r="F59" s="7"/>
      <c r="P59" s="14"/>
      <c r="Q59" s="14"/>
      <c r="R59" s="14"/>
      <c r="S59" s="14"/>
      <c r="T59" s="14"/>
      <c r="U59" s="14"/>
      <c r="V59" s="14"/>
      <c r="W59" s="14"/>
      <c r="X59" s="14"/>
      <c r="Y59" s="24"/>
      <c r="Z59" s="14"/>
      <c r="AA59" s="14"/>
      <c r="AB59" s="14"/>
      <c r="AC59" s="14"/>
      <c r="AD59" s="14"/>
      <c r="AF59" s="14"/>
      <c r="AG59" s="14"/>
      <c r="AH59" s="14"/>
      <c r="AI59" s="14"/>
      <c r="AJ59" s="14"/>
      <c r="AK59" s="14"/>
    </row>
    <row r="60" spans="1:37" ht="63.75">
      <c r="A60" s="54" t="s">
        <v>144</v>
      </c>
      <c r="B60" s="51" t="s">
        <v>105</v>
      </c>
      <c r="C60" s="39">
        <v>200</v>
      </c>
      <c r="D60" s="40">
        <v>0</v>
      </c>
      <c r="E60" s="40"/>
      <c r="F60" s="87">
        <f>SUM(F63)</f>
        <v>0</v>
      </c>
      <c r="O60" s="14"/>
      <c r="P60" s="24"/>
      <c r="Q60" s="14"/>
      <c r="R60" s="14"/>
      <c r="S60" s="14"/>
      <c r="T60" s="14"/>
      <c r="U60" s="14"/>
      <c r="V60" s="14"/>
      <c r="W60" s="14"/>
      <c r="X60" s="24"/>
      <c r="Y60" s="14"/>
      <c r="Z60" s="14"/>
      <c r="AA60" s="14"/>
      <c r="AB60" s="14"/>
      <c r="AC60" s="14"/>
      <c r="AD60" s="14"/>
      <c r="AF60" s="14"/>
      <c r="AG60" s="14"/>
      <c r="AH60" s="14"/>
      <c r="AI60" s="14"/>
      <c r="AJ60" s="14"/>
      <c r="AK60" s="14"/>
    </row>
    <row r="61" spans="1:37" s="13" customFormat="1" ht="76.5">
      <c r="A61" s="44" t="s">
        <v>43</v>
      </c>
      <c r="B61" s="61" t="s">
        <v>40</v>
      </c>
      <c r="C61" s="46"/>
      <c r="D61" s="47">
        <f>SUM(D62)</f>
        <v>84000</v>
      </c>
      <c r="E61" s="47">
        <f>SUM(E62)</f>
        <v>0</v>
      </c>
      <c r="F61" s="12">
        <f>SUM(E61/D61*100)</f>
        <v>0</v>
      </c>
      <c r="G61" s="14"/>
      <c r="H61" s="14"/>
      <c r="I61" s="14"/>
      <c r="J61" s="14"/>
      <c r="K61" s="14"/>
      <c r="L61" s="14"/>
      <c r="M61" s="14"/>
      <c r="N61" s="14"/>
      <c r="O61" s="11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</row>
    <row r="62" spans="1:37" s="11" customFormat="1" ht="38.25">
      <c r="A62" s="37" t="s">
        <v>42</v>
      </c>
      <c r="B62" s="38" t="s">
        <v>41</v>
      </c>
      <c r="C62" s="38"/>
      <c r="D62" s="50">
        <f>SUM(D63)</f>
        <v>84000</v>
      </c>
      <c r="E62" s="50">
        <f>SUM(E63)</f>
        <v>0</v>
      </c>
      <c r="F62" s="7"/>
      <c r="O62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</row>
    <row r="63" spans="1:37" ht="25.5">
      <c r="A63" s="41" t="s">
        <v>44</v>
      </c>
      <c r="B63" s="51" t="s">
        <v>45</v>
      </c>
      <c r="C63" s="39"/>
      <c r="D63" s="40">
        <f>D64</f>
        <v>84000</v>
      </c>
      <c r="E63" s="40">
        <f>E64</f>
        <v>0</v>
      </c>
      <c r="F63" s="7"/>
      <c r="P63" s="14"/>
      <c r="Q63" s="24"/>
      <c r="R63" s="24"/>
      <c r="S63" s="24"/>
      <c r="T63" s="24"/>
      <c r="U63" s="24"/>
      <c r="V63" s="24"/>
      <c r="W63" s="24"/>
      <c r="X63" s="14"/>
      <c r="Y63" s="24"/>
      <c r="Z63" s="14"/>
      <c r="AA63" s="14"/>
      <c r="AB63" s="14"/>
      <c r="AC63" s="14"/>
      <c r="AD63" s="14"/>
      <c r="AF63" s="14"/>
      <c r="AG63" s="14"/>
      <c r="AH63" s="14"/>
      <c r="AI63" s="14"/>
      <c r="AJ63" s="14"/>
      <c r="AK63" s="14"/>
    </row>
    <row r="64" spans="1:37" ht="37.5" customHeight="1">
      <c r="A64" s="53" t="s">
        <v>124</v>
      </c>
      <c r="B64" s="51" t="s">
        <v>45</v>
      </c>
      <c r="C64" s="39">
        <v>200</v>
      </c>
      <c r="D64" s="40">
        <v>84000</v>
      </c>
      <c r="E64" s="40">
        <v>0</v>
      </c>
      <c r="F64" s="85">
        <f>SUM(E64/D64*100)</f>
        <v>0</v>
      </c>
      <c r="P64" s="25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F64" s="14"/>
      <c r="AG64" s="14"/>
      <c r="AH64" s="14"/>
      <c r="AI64" s="14"/>
      <c r="AJ64" s="14"/>
      <c r="AK64" s="14"/>
    </row>
    <row r="65" spans="1:37" ht="52.5" customHeight="1">
      <c r="A65" s="62" t="s">
        <v>46</v>
      </c>
      <c r="B65" s="30" t="s">
        <v>167</v>
      </c>
      <c r="C65" s="31"/>
      <c r="D65" s="43">
        <f>SUM(D67)</f>
        <v>290000</v>
      </c>
      <c r="E65" s="43">
        <f>SUM(E67)</f>
        <v>100174.25</v>
      </c>
      <c r="F65" s="83">
        <f>SUM(E65/D65*100)</f>
        <v>34.54284482758621</v>
      </c>
      <c r="P65" s="14"/>
      <c r="Q65" s="14"/>
      <c r="R65" s="14"/>
      <c r="S65" s="14"/>
      <c r="T65" s="14"/>
      <c r="U65" s="14"/>
      <c r="V65" s="14"/>
      <c r="W65" s="14"/>
      <c r="X65" s="24"/>
      <c r="Y65" s="14"/>
      <c r="Z65" s="14"/>
      <c r="AA65" s="14"/>
      <c r="AB65" s="14"/>
      <c r="AC65" s="14"/>
      <c r="AD65" s="14"/>
      <c r="AF65" s="14"/>
      <c r="AG65" s="14"/>
      <c r="AH65" s="14"/>
      <c r="AI65" s="14"/>
      <c r="AJ65" s="14"/>
      <c r="AK65" s="14"/>
    </row>
    <row r="66" spans="1:37" ht="51">
      <c r="A66" s="63" t="s">
        <v>168</v>
      </c>
      <c r="B66" s="64" t="s">
        <v>169</v>
      </c>
      <c r="C66" s="65"/>
      <c r="D66" s="66">
        <v>290000</v>
      </c>
      <c r="E66" s="66">
        <f>SUM(E67)</f>
        <v>100174.25</v>
      </c>
      <c r="F66" s="12">
        <f>SUM(E66/D66*100)</f>
        <v>34.54284482758621</v>
      </c>
      <c r="O66" s="11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F66" s="14"/>
      <c r="AG66" s="14"/>
      <c r="AH66" s="14"/>
      <c r="AI66" s="14"/>
      <c r="AJ66" s="14"/>
      <c r="AK66" s="14"/>
    </row>
    <row r="67" spans="1:37" s="11" customFormat="1" ht="38.25">
      <c r="A67" s="37" t="s">
        <v>47</v>
      </c>
      <c r="B67" s="51" t="s">
        <v>48</v>
      </c>
      <c r="C67" s="39"/>
      <c r="D67" s="40">
        <f>SUM(D68)</f>
        <v>290000</v>
      </c>
      <c r="E67" s="40">
        <f>SUM(E68)</f>
        <v>100174.25</v>
      </c>
      <c r="F67" s="7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</row>
    <row r="68" spans="1:37" s="13" customFormat="1" ht="36.75" customHeight="1">
      <c r="A68" s="41" t="s">
        <v>49</v>
      </c>
      <c r="B68" s="42" t="s">
        <v>50</v>
      </c>
      <c r="C68" s="39"/>
      <c r="D68" s="40">
        <f>D69</f>
        <v>290000</v>
      </c>
      <c r="E68" s="40">
        <f>E69</f>
        <v>100174.25</v>
      </c>
      <c r="F68" s="87">
        <f>SUM(E68/D68*100)</f>
        <v>34.54284482758621</v>
      </c>
      <c r="G68" s="14"/>
      <c r="H68" s="14"/>
      <c r="I68" s="14"/>
      <c r="J68" s="14"/>
      <c r="K68" s="14"/>
      <c r="L68" s="14"/>
      <c r="M68" s="14"/>
      <c r="N68" s="14"/>
      <c r="O68"/>
      <c r="P68" s="14"/>
      <c r="Q68" s="25"/>
      <c r="R68" s="25"/>
      <c r="S68" s="25"/>
      <c r="T68" s="25"/>
      <c r="U68" s="25"/>
      <c r="V68" s="25"/>
      <c r="W68" s="25"/>
      <c r="X68" s="14"/>
      <c r="Y68" s="2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</row>
    <row r="69" spans="1:37" ht="40.5" customHeight="1">
      <c r="A69" s="53" t="s">
        <v>125</v>
      </c>
      <c r="B69" s="42" t="s">
        <v>50</v>
      </c>
      <c r="C69" s="39">
        <v>200</v>
      </c>
      <c r="D69" s="40">
        <v>290000</v>
      </c>
      <c r="E69" s="40">
        <v>100174.25</v>
      </c>
      <c r="F69" s="85">
        <f>SUM(E69/D69*100)</f>
        <v>34.54284482758621</v>
      </c>
      <c r="P69" s="14"/>
      <c r="Q69" s="14"/>
      <c r="R69" s="14"/>
      <c r="S69" s="14"/>
      <c r="T69" s="14"/>
      <c r="U69" s="14"/>
      <c r="V69" s="14"/>
      <c r="W69" s="14"/>
      <c r="X69" s="25"/>
      <c r="Y69" s="14"/>
      <c r="Z69" s="14"/>
      <c r="AA69" s="14"/>
      <c r="AB69" s="14"/>
      <c r="AC69" s="14"/>
      <c r="AD69" s="14"/>
      <c r="AF69" s="14"/>
      <c r="AG69" s="14"/>
      <c r="AH69" s="14"/>
      <c r="AI69" s="14"/>
      <c r="AJ69" s="14"/>
      <c r="AK69" s="14"/>
    </row>
    <row r="70" spans="1:37" ht="101.25" customHeight="1">
      <c r="A70" s="29" t="s">
        <v>170</v>
      </c>
      <c r="B70" s="30" t="s">
        <v>14</v>
      </c>
      <c r="C70" s="31"/>
      <c r="D70" s="32">
        <f>D71+D85</f>
        <v>4442039.24</v>
      </c>
      <c r="E70" s="32">
        <f>E71+E85</f>
        <v>2236295.3499999996</v>
      </c>
      <c r="F70" s="83">
        <f>SUM(E70/D70*100)</f>
        <v>50.3438900283105</v>
      </c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F70" s="14"/>
      <c r="AG70" s="14"/>
      <c r="AH70" s="14"/>
      <c r="AI70" s="14"/>
      <c r="AJ70" s="14"/>
      <c r="AK70" s="14"/>
    </row>
    <row r="71" spans="1:37" ht="48" customHeight="1">
      <c r="A71" s="33" t="s">
        <v>171</v>
      </c>
      <c r="B71" s="34" t="s">
        <v>15</v>
      </c>
      <c r="C71" s="35"/>
      <c r="D71" s="36">
        <f>SUM(D72)</f>
        <v>4393939.24</v>
      </c>
      <c r="E71" s="36">
        <f>SUM(E72)</f>
        <v>2188195.3499999996</v>
      </c>
      <c r="F71" s="12">
        <f>SUM(E71/D71*100)</f>
        <v>49.80030971024532</v>
      </c>
      <c r="O71" s="22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F71" s="14"/>
      <c r="AG71" s="14"/>
      <c r="AH71" s="14"/>
      <c r="AI71" s="14"/>
      <c r="AJ71" s="14"/>
      <c r="AK71" s="14"/>
    </row>
    <row r="72" spans="1:37" s="20" customFormat="1" ht="38.25">
      <c r="A72" s="37" t="s">
        <v>133</v>
      </c>
      <c r="B72" s="38" t="s">
        <v>16</v>
      </c>
      <c r="C72" s="38"/>
      <c r="D72" s="50">
        <f>SUM(D78+D73+D81)</f>
        <v>4393939.24</v>
      </c>
      <c r="E72" s="50">
        <f>SUM(E78+E73+E81)</f>
        <v>2188195.3499999996</v>
      </c>
      <c r="F72" s="7"/>
      <c r="G72" s="21"/>
      <c r="H72" s="21"/>
      <c r="I72" s="22"/>
      <c r="J72" s="22"/>
      <c r="K72" s="22"/>
      <c r="L72" s="22"/>
      <c r="M72" s="22"/>
      <c r="N72" s="22"/>
      <c r="O72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</row>
    <row r="73" spans="1:37" ht="47.25" customHeight="1">
      <c r="A73" s="41" t="s">
        <v>126</v>
      </c>
      <c r="B73" s="51" t="s">
        <v>51</v>
      </c>
      <c r="C73" s="39"/>
      <c r="D73" s="40">
        <f>SUM(D74+D75+D77+G56)</f>
        <v>3446022.24</v>
      </c>
      <c r="E73" s="40">
        <f>SUM(E74+E75+E77)</f>
        <v>1716032.3299999998</v>
      </c>
      <c r="F73" s="7"/>
      <c r="G73" s="5"/>
      <c r="H73" s="5"/>
      <c r="P73" s="14"/>
      <c r="Q73" s="14"/>
      <c r="R73" s="14"/>
      <c r="S73" s="14"/>
      <c r="T73" s="14"/>
      <c r="U73" s="14"/>
      <c r="V73" s="14"/>
      <c r="W73" s="14"/>
      <c r="X73" s="14"/>
      <c r="Y73" s="25"/>
      <c r="Z73" s="14"/>
      <c r="AA73" s="14"/>
      <c r="AB73" s="14"/>
      <c r="AC73" s="14"/>
      <c r="AD73" s="14"/>
      <c r="AF73" s="14"/>
      <c r="AG73" s="14"/>
      <c r="AH73" s="14"/>
      <c r="AI73" s="14"/>
      <c r="AJ73" s="14"/>
      <c r="AK73" s="14"/>
    </row>
    <row r="74" spans="1:37" ht="25.5" customHeight="1">
      <c r="A74" s="1" t="s">
        <v>127</v>
      </c>
      <c r="B74" s="51" t="s">
        <v>51</v>
      </c>
      <c r="C74" s="39">
        <v>100</v>
      </c>
      <c r="D74" s="40">
        <v>2794484</v>
      </c>
      <c r="E74" s="40">
        <v>1372436.39</v>
      </c>
      <c r="F74" s="7"/>
      <c r="G74" s="5"/>
      <c r="H74" s="5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F74" s="14"/>
      <c r="AG74" s="14"/>
      <c r="AH74" s="14"/>
      <c r="AI74" s="14"/>
      <c r="AJ74" s="14"/>
      <c r="AK74" s="14"/>
    </row>
    <row r="75" spans="1:37" ht="51">
      <c r="A75" s="54" t="s">
        <v>128</v>
      </c>
      <c r="B75" s="51" t="s">
        <v>51</v>
      </c>
      <c r="C75" s="39">
        <v>200</v>
      </c>
      <c r="D75" s="40">
        <v>631516.24</v>
      </c>
      <c r="E75" s="40">
        <v>325576.94</v>
      </c>
      <c r="F75" s="7"/>
      <c r="G75" s="5"/>
      <c r="H75" s="5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F75" s="14"/>
      <c r="AG75" s="14"/>
      <c r="AH75" s="14"/>
      <c r="AI75" s="14"/>
      <c r="AJ75" s="14"/>
      <c r="AK75" s="14"/>
    </row>
    <row r="76" spans="1:37" ht="37.5" customHeight="1">
      <c r="A76" s="54" t="s">
        <v>129</v>
      </c>
      <c r="B76" s="51" t="s">
        <v>51</v>
      </c>
      <c r="C76" s="39"/>
      <c r="D76" s="40">
        <f>SUM(D77)</f>
        <v>20022</v>
      </c>
      <c r="E76" s="40">
        <f>SUM(E77)</f>
        <v>18019</v>
      </c>
      <c r="F76" s="7"/>
      <c r="G76" s="5"/>
      <c r="H76" s="5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F76" s="14"/>
      <c r="AG76" s="14"/>
      <c r="AH76" s="14"/>
      <c r="AI76" s="14"/>
      <c r="AJ76" s="14"/>
      <c r="AK76" s="14"/>
    </row>
    <row r="77" spans="1:37" ht="42.75" customHeight="1">
      <c r="A77" s="53" t="s">
        <v>130</v>
      </c>
      <c r="B77" s="51" t="s">
        <v>51</v>
      </c>
      <c r="C77" s="39">
        <v>800</v>
      </c>
      <c r="D77" s="40">
        <v>20022</v>
      </c>
      <c r="E77" s="40">
        <v>18019</v>
      </c>
      <c r="F77" s="7"/>
      <c r="G77" s="5"/>
      <c r="H77" s="5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F77" s="14"/>
      <c r="AG77" s="14"/>
      <c r="AH77" s="14"/>
      <c r="AI77" s="14"/>
      <c r="AJ77" s="14"/>
      <c r="AK77" s="14"/>
    </row>
    <row r="78" spans="1:37" ht="47.25" customHeight="1">
      <c r="A78" s="41" t="s">
        <v>53</v>
      </c>
      <c r="B78" s="51" t="s">
        <v>52</v>
      </c>
      <c r="C78" s="39"/>
      <c r="D78" s="40">
        <f>SUM(D79)</f>
        <v>937917</v>
      </c>
      <c r="E78" s="40">
        <f>SUM(E79)</f>
        <v>472163.02</v>
      </c>
      <c r="F78" s="16"/>
      <c r="G78" s="5"/>
      <c r="H78" s="5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F78" s="14"/>
      <c r="AG78" s="14"/>
      <c r="AH78" s="14"/>
      <c r="AI78" s="14"/>
      <c r="AJ78" s="14"/>
      <c r="AK78" s="14"/>
    </row>
    <row r="79" spans="1:37" ht="25.5" customHeight="1">
      <c r="A79" s="1" t="s">
        <v>131</v>
      </c>
      <c r="B79" s="51" t="s">
        <v>52</v>
      </c>
      <c r="C79" s="39">
        <v>100</v>
      </c>
      <c r="D79" s="40">
        <v>937917</v>
      </c>
      <c r="E79" s="40">
        <v>472163.02</v>
      </c>
      <c r="F79" s="16"/>
      <c r="G79" s="5"/>
      <c r="H79" s="5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F79" s="14"/>
      <c r="AG79" s="14"/>
      <c r="AH79" s="14"/>
      <c r="AI79" s="14"/>
      <c r="AJ79" s="14"/>
      <c r="AK79" s="14"/>
    </row>
    <row r="80" spans="1:37" ht="79.5" customHeight="1">
      <c r="A80" s="67" t="s">
        <v>54</v>
      </c>
      <c r="B80" s="48" t="s">
        <v>55</v>
      </c>
      <c r="C80" s="48"/>
      <c r="D80" s="49">
        <f>SUM(D81)</f>
        <v>10000</v>
      </c>
      <c r="E80" s="49">
        <f>SUM(E81)</f>
        <v>0</v>
      </c>
      <c r="F80" s="7"/>
      <c r="G80" s="5"/>
      <c r="H80" s="5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F80" s="14"/>
      <c r="AG80" s="14"/>
      <c r="AH80" s="14"/>
      <c r="AI80" s="14"/>
      <c r="AJ80" s="14"/>
      <c r="AK80" s="14"/>
    </row>
    <row r="81" spans="1:37" ht="39" customHeight="1">
      <c r="A81" s="67" t="s">
        <v>132</v>
      </c>
      <c r="B81" s="48" t="s">
        <v>55</v>
      </c>
      <c r="C81" s="48">
        <v>800</v>
      </c>
      <c r="D81" s="49">
        <v>10000</v>
      </c>
      <c r="E81" s="49">
        <v>0</v>
      </c>
      <c r="F81" s="7"/>
      <c r="G81" s="5"/>
      <c r="H81" s="5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F81" s="14"/>
      <c r="AG81" s="14"/>
      <c r="AH81" s="14"/>
      <c r="AI81" s="14"/>
      <c r="AJ81" s="14"/>
      <c r="AK81" s="14"/>
    </row>
    <row r="82" spans="1:37" ht="65.25" customHeight="1">
      <c r="A82" s="44" t="s">
        <v>56</v>
      </c>
      <c r="B82" s="45" t="s">
        <v>17</v>
      </c>
      <c r="C82" s="46"/>
      <c r="D82" s="47">
        <f>SUM(D84)</f>
        <v>48100</v>
      </c>
      <c r="E82" s="47">
        <f>SUM(E84)</f>
        <v>48100</v>
      </c>
      <c r="F82" s="12">
        <f>SUM(E82/D82*100)</f>
        <v>100</v>
      </c>
      <c r="G82" s="5"/>
      <c r="H82" s="5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F82" s="14"/>
      <c r="AG82" s="14"/>
      <c r="AH82" s="14"/>
      <c r="AI82" s="14"/>
      <c r="AJ82" s="14"/>
      <c r="AK82" s="14"/>
    </row>
    <row r="83" spans="1:37" ht="42.75" customHeight="1">
      <c r="A83" s="53" t="s">
        <v>57</v>
      </c>
      <c r="B83" s="42" t="s">
        <v>18</v>
      </c>
      <c r="C83" s="39"/>
      <c r="D83" s="40">
        <f>SUM(D84)</f>
        <v>48100</v>
      </c>
      <c r="E83" s="40">
        <f>SUM(E84)</f>
        <v>48100</v>
      </c>
      <c r="F83" s="7"/>
      <c r="G83" s="5"/>
      <c r="H83" s="5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F83" s="14"/>
      <c r="AG83" s="14"/>
      <c r="AH83" s="14"/>
      <c r="AI83" s="14"/>
      <c r="AJ83" s="14"/>
      <c r="AK83" s="14"/>
    </row>
    <row r="84" spans="1:37" ht="36" customHeight="1">
      <c r="A84" s="67" t="s">
        <v>59</v>
      </c>
      <c r="B84" s="51" t="s">
        <v>58</v>
      </c>
      <c r="C84" s="39"/>
      <c r="D84" s="40">
        <f>SUM(D85)</f>
        <v>48100</v>
      </c>
      <c r="E84" s="40">
        <f>SUM(E85)</f>
        <v>48100</v>
      </c>
      <c r="F84" s="86">
        <f>SUM(E84/D84*100)</f>
        <v>100</v>
      </c>
      <c r="G84" s="5"/>
      <c r="H84" s="5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F84" s="14"/>
      <c r="AG84" s="14"/>
      <c r="AH84" s="14"/>
      <c r="AI84" s="14"/>
      <c r="AJ84" s="14"/>
      <c r="AK84" s="14"/>
    </row>
    <row r="85" spans="1:37" ht="65.25" customHeight="1">
      <c r="A85" s="53" t="s">
        <v>134</v>
      </c>
      <c r="B85" s="51" t="s">
        <v>58</v>
      </c>
      <c r="C85" s="39">
        <v>200</v>
      </c>
      <c r="D85" s="40">
        <v>48100</v>
      </c>
      <c r="E85" s="40">
        <v>48100</v>
      </c>
      <c r="F85" s="85">
        <f>SUM(E85/D85*100)</f>
        <v>100</v>
      </c>
      <c r="G85" s="5"/>
      <c r="H85" s="5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F85" s="14"/>
      <c r="AG85" s="14"/>
      <c r="AH85" s="14"/>
      <c r="AI85" s="14"/>
      <c r="AJ85" s="14"/>
      <c r="AK85" s="14"/>
    </row>
    <row r="86" spans="1:37" ht="38.25">
      <c r="A86" s="29" t="s">
        <v>89</v>
      </c>
      <c r="B86" s="30" t="s">
        <v>88</v>
      </c>
      <c r="C86" s="31"/>
      <c r="D86" s="32">
        <f>D87</f>
        <v>0</v>
      </c>
      <c r="E86" s="32">
        <f>E87</f>
        <v>0</v>
      </c>
      <c r="F86" s="83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F86" s="14"/>
      <c r="AG86" s="14"/>
      <c r="AH86" s="14"/>
      <c r="AI86" s="14"/>
      <c r="AJ86" s="14"/>
      <c r="AK86" s="14"/>
    </row>
    <row r="87" spans="1:37" ht="12.75">
      <c r="A87" s="52" t="s">
        <v>90</v>
      </c>
      <c r="B87" s="34" t="s">
        <v>91</v>
      </c>
      <c r="C87" s="35"/>
      <c r="D87" s="36">
        <f>SUM(D88)</f>
        <v>0</v>
      </c>
      <c r="E87" s="36">
        <f>SUM(E88)</f>
        <v>0</v>
      </c>
      <c r="F87" s="12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F87" s="14"/>
      <c r="AG87" s="14"/>
      <c r="AH87" s="14"/>
      <c r="AI87" s="14"/>
      <c r="AJ87" s="14"/>
      <c r="AK87" s="14"/>
    </row>
    <row r="88" spans="1:37" ht="25.5">
      <c r="A88" s="41" t="s">
        <v>93</v>
      </c>
      <c r="B88" s="51" t="s">
        <v>92</v>
      </c>
      <c r="C88" s="39"/>
      <c r="D88" s="40">
        <f>SUM(D89)</f>
        <v>0</v>
      </c>
      <c r="E88" s="40">
        <f>SUM(E89)</f>
        <v>0</v>
      </c>
      <c r="F88" s="85" t="s">
        <v>149</v>
      </c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F88" s="14"/>
      <c r="AG88" s="14"/>
      <c r="AH88" s="14"/>
      <c r="AI88" s="14"/>
      <c r="AJ88" s="14"/>
      <c r="AK88" s="14"/>
    </row>
    <row r="89" spans="1:37" ht="51">
      <c r="A89" s="54" t="s">
        <v>135</v>
      </c>
      <c r="B89" s="51" t="s">
        <v>92</v>
      </c>
      <c r="C89" s="39">
        <v>200</v>
      </c>
      <c r="D89" s="40">
        <v>0</v>
      </c>
      <c r="E89" s="40">
        <v>0</v>
      </c>
      <c r="F89" s="8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F89" s="14"/>
      <c r="AG89" s="14"/>
      <c r="AH89" s="14"/>
      <c r="AI89" s="14"/>
      <c r="AJ89" s="14"/>
      <c r="AK89" s="14"/>
    </row>
    <row r="90" spans="1:37" ht="25.5">
      <c r="A90" s="68" t="s">
        <v>60</v>
      </c>
      <c r="B90" s="69" t="s">
        <v>61</v>
      </c>
      <c r="C90" s="69"/>
      <c r="D90" s="70">
        <f>SUM(D91+D103+D108+D109)</f>
        <v>512807.61</v>
      </c>
      <c r="E90" s="70">
        <f>SUM(E91+E103+E108+E109)</f>
        <v>242139.34000000003</v>
      </c>
      <c r="F90" s="12">
        <f>SUM(E90/D90*100)</f>
        <v>47.21835933753012</v>
      </c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F90" s="14"/>
      <c r="AG90" s="14"/>
      <c r="AH90" s="14"/>
      <c r="AI90" s="14"/>
      <c r="AJ90" s="14"/>
      <c r="AK90" s="14"/>
    </row>
    <row r="91" spans="1:37" ht="12.75">
      <c r="A91" s="71" t="s">
        <v>63</v>
      </c>
      <c r="B91" s="72" t="s">
        <v>62</v>
      </c>
      <c r="C91" s="73"/>
      <c r="D91" s="74">
        <f>SUM(D93+D95+D97+D99+D101+D102)</f>
        <v>346878.8</v>
      </c>
      <c r="E91" s="74">
        <f>SUM(E93+E95+E97+E99+E101+E102)</f>
        <v>139345.14</v>
      </c>
      <c r="F91" s="8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F91" s="14"/>
      <c r="AG91" s="14"/>
      <c r="AH91" s="14"/>
      <c r="AI91" s="14"/>
      <c r="AJ91" s="14"/>
      <c r="AK91" s="14"/>
    </row>
    <row r="92" spans="1:6" ht="102">
      <c r="A92" s="75" t="s">
        <v>65</v>
      </c>
      <c r="B92" s="72" t="s">
        <v>64</v>
      </c>
      <c r="C92" s="73"/>
      <c r="D92" s="74">
        <f>SUM(D93)</f>
        <v>220435.68</v>
      </c>
      <c r="E92" s="74">
        <f>SUM(E93)</f>
        <v>109758.24</v>
      </c>
      <c r="F92" s="8"/>
    </row>
    <row r="93" spans="1:6" ht="114.75">
      <c r="A93" s="75" t="s">
        <v>136</v>
      </c>
      <c r="B93" s="72" t="s">
        <v>64</v>
      </c>
      <c r="C93" s="73">
        <v>300</v>
      </c>
      <c r="D93" s="74">
        <v>220435.68</v>
      </c>
      <c r="E93" s="74">
        <v>109758.24</v>
      </c>
      <c r="F93" s="8"/>
    </row>
    <row r="94" spans="1:6" ht="102">
      <c r="A94" s="67" t="s">
        <v>137</v>
      </c>
      <c r="B94" s="72" t="s">
        <v>72</v>
      </c>
      <c r="C94" s="73"/>
      <c r="D94" s="74">
        <f>SUM(D95)</f>
        <v>59358.12</v>
      </c>
      <c r="E94" s="74">
        <f>SUM(E95)</f>
        <v>29586.9</v>
      </c>
      <c r="F94" s="8"/>
    </row>
    <row r="95" spans="1:6" ht="127.5">
      <c r="A95" s="53" t="s">
        <v>138</v>
      </c>
      <c r="B95" s="72" t="s">
        <v>72</v>
      </c>
      <c r="C95" s="73">
        <v>200</v>
      </c>
      <c r="D95" s="74">
        <v>59358.12</v>
      </c>
      <c r="E95" s="74">
        <v>29586.9</v>
      </c>
      <c r="F95" s="8"/>
    </row>
    <row r="96" spans="1:6" ht="153">
      <c r="A96" s="60" t="s">
        <v>139</v>
      </c>
      <c r="B96" s="72" t="s">
        <v>94</v>
      </c>
      <c r="C96" s="73"/>
      <c r="D96" s="74">
        <v>0</v>
      </c>
      <c r="E96" s="74">
        <v>0</v>
      </c>
      <c r="F96" s="8"/>
    </row>
    <row r="97" spans="1:6" ht="165.75">
      <c r="A97" s="76" t="s">
        <v>95</v>
      </c>
      <c r="B97" s="72" t="s">
        <v>94</v>
      </c>
      <c r="C97" s="73">
        <v>800</v>
      </c>
      <c r="D97" s="74">
        <v>3000</v>
      </c>
      <c r="E97" s="74"/>
      <c r="F97" s="8"/>
    </row>
    <row r="98" spans="1:6" ht="89.25">
      <c r="A98" s="67" t="s">
        <v>99</v>
      </c>
      <c r="B98" s="72" t="s">
        <v>96</v>
      </c>
      <c r="C98" s="73"/>
      <c r="D98" s="74"/>
      <c r="E98" s="74"/>
      <c r="F98" s="8"/>
    </row>
    <row r="99" spans="1:6" ht="102">
      <c r="A99" s="67" t="s">
        <v>140</v>
      </c>
      <c r="B99" s="72" t="s">
        <v>96</v>
      </c>
      <c r="C99" s="73">
        <v>800</v>
      </c>
      <c r="D99" s="74">
        <v>5000</v>
      </c>
      <c r="E99" s="74">
        <v>0</v>
      </c>
      <c r="F99" s="8"/>
    </row>
    <row r="100" spans="1:6" ht="89.25">
      <c r="A100" s="67" t="s">
        <v>101</v>
      </c>
      <c r="B100" s="72" t="s">
        <v>97</v>
      </c>
      <c r="C100" s="73"/>
      <c r="D100" s="74">
        <f>SUM(D101)</f>
        <v>19085</v>
      </c>
      <c r="E100" s="74">
        <f>SUM(E101)</f>
        <v>0</v>
      </c>
      <c r="F100" s="8"/>
    </row>
    <row r="101" spans="1:6" ht="114.75">
      <c r="A101" s="67" t="s">
        <v>141</v>
      </c>
      <c r="B101" s="72" t="s">
        <v>97</v>
      </c>
      <c r="C101" s="73"/>
      <c r="D101" s="74">
        <v>19085</v>
      </c>
      <c r="E101" s="74">
        <v>0</v>
      </c>
      <c r="F101" s="84">
        <f>SUM(F102+F106+F107)</f>
        <v>0</v>
      </c>
    </row>
    <row r="102" spans="1:6" ht="102">
      <c r="A102" s="67" t="s">
        <v>100</v>
      </c>
      <c r="B102" s="72" t="s">
        <v>98</v>
      </c>
      <c r="C102" s="73"/>
      <c r="D102" s="74">
        <v>40000</v>
      </c>
      <c r="E102" s="74">
        <v>0</v>
      </c>
      <c r="F102" s="8">
        <f>SUM(F104+F105)</f>
        <v>0</v>
      </c>
    </row>
    <row r="103" spans="1:6" ht="38.25">
      <c r="A103" s="41" t="s">
        <v>66</v>
      </c>
      <c r="B103" s="72" t="s">
        <v>67</v>
      </c>
      <c r="C103" s="73"/>
      <c r="D103" s="74">
        <f>SUM(D104)</f>
        <v>115400</v>
      </c>
      <c r="E103" s="74">
        <f>SUM(E104)</f>
        <v>52265.39</v>
      </c>
      <c r="F103" s="8"/>
    </row>
    <row r="104" spans="1:6" ht="12.75">
      <c r="A104" s="71" t="s">
        <v>63</v>
      </c>
      <c r="B104" s="72" t="s">
        <v>68</v>
      </c>
      <c r="C104" s="73"/>
      <c r="D104" s="74">
        <f>SUM(D105)</f>
        <v>115400</v>
      </c>
      <c r="E104" s="74">
        <f>SUM(E105)</f>
        <v>52265.39</v>
      </c>
      <c r="F104" s="8"/>
    </row>
    <row r="105" spans="1:6" ht="76.5">
      <c r="A105" s="77" t="s">
        <v>70</v>
      </c>
      <c r="B105" s="72" t="s">
        <v>69</v>
      </c>
      <c r="C105" s="73"/>
      <c r="D105" s="74">
        <f>SUM(D106:D107)</f>
        <v>115400</v>
      </c>
      <c r="E105" s="74">
        <f>SUM(E106:E107)</f>
        <v>52265.39</v>
      </c>
      <c r="F105" s="8"/>
    </row>
    <row r="106" spans="1:6" ht="127.5">
      <c r="A106" s="1" t="s">
        <v>142</v>
      </c>
      <c r="B106" s="72" t="s">
        <v>69</v>
      </c>
      <c r="C106" s="73">
        <v>100</v>
      </c>
      <c r="D106" s="74">
        <v>115400</v>
      </c>
      <c r="E106" s="74">
        <v>52265.39</v>
      </c>
      <c r="F106" s="8"/>
    </row>
    <row r="107" spans="1:6" ht="89.25">
      <c r="A107" s="54" t="s">
        <v>143</v>
      </c>
      <c r="B107" s="72" t="s">
        <v>69</v>
      </c>
      <c r="C107" s="73">
        <v>200</v>
      </c>
      <c r="D107" s="74">
        <v>0</v>
      </c>
      <c r="E107" s="74">
        <v>0</v>
      </c>
      <c r="F107" s="8"/>
    </row>
    <row r="108" spans="1:6" ht="51">
      <c r="A108" s="60" t="s">
        <v>145</v>
      </c>
      <c r="B108" s="72" t="s">
        <v>172</v>
      </c>
      <c r="C108" s="73">
        <v>500</v>
      </c>
      <c r="D108" s="74">
        <v>49955.16</v>
      </c>
      <c r="E108" s="74">
        <v>49955.16</v>
      </c>
      <c r="F108" s="9">
        <f>SUM(E108/D108*100)</f>
        <v>100</v>
      </c>
    </row>
    <row r="109" spans="1:6" ht="51">
      <c r="A109" s="60" t="s">
        <v>146</v>
      </c>
      <c r="B109" s="72" t="s">
        <v>173</v>
      </c>
      <c r="C109" s="73">
        <v>500</v>
      </c>
      <c r="D109" s="74">
        <v>573.65</v>
      </c>
      <c r="E109" s="74">
        <v>573.65</v>
      </c>
      <c r="F109" s="6" t="s">
        <v>19</v>
      </c>
    </row>
    <row r="110" spans="1:6" ht="12.75">
      <c r="A110" s="78" t="s">
        <v>3</v>
      </c>
      <c r="B110" s="79"/>
      <c r="C110" s="80"/>
      <c r="D110" s="81">
        <f>SUM(D11+D16+D43+D65+D47+D70+D90)</f>
        <v>28101344.910000004</v>
      </c>
      <c r="E110" s="81">
        <f>SUM(E11+E16+E43+E65+E47+E70+E90)</f>
        <v>5873818.499999999</v>
      </c>
      <c r="F110" s="12">
        <f>SUM(E110/D110*100)</f>
        <v>20.90226826798518</v>
      </c>
    </row>
  </sheetData>
  <sheetProtection/>
  <mergeCells count="2">
    <mergeCell ref="A3:E7"/>
    <mergeCell ref="D2:E2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2022-04-20T11:06:19Z</cp:lastPrinted>
  <dcterms:created xsi:type="dcterms:W3CDTF">2011-04-14T11:17:32Z</dcterms:created>
  <dcterms:modified xsi:type="dcterms:W3CDTF">2023-07-04T10:40:29Z</dcterms:modified>
  <cp:category/>
  <cp:version/>
  <cp:contentType/>
  <cp:contentStatus/>
</cp:coreProperties>
</file>